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8" windowWidth="15576" windowHeight="10776"/>
  </bookViews>
  <sheets>
    <sheet name="54" sheetId="1" r:id="rId1"/>
  </sheets>
  <externalReferences>
    <externalReference r:id="rId2"/>
  </externalReferences>
  <definedNames>
    <definedName name="_xlnm.Print_Titles" localSheetId="0">'54'!$16:$20</definedName>
    <definedName name="_xlnm.Print_Area" localSheetId="0">'54'!$A$1:$CQ$104</definedName>
  </definedNames>
  <calcPr calcId="144525"/>
</workbook>
</file>

<file path=xl/calcChain.xml><?xml version="1.0" encoding="utf-8"?>
<calcChain xmlns="http://schemas.openxmlformats.org/spreadsheetml/2006/main">
  <c r="BH100" i="1" l="1"/>
  <c r="BD100" i="1"/>
  <c r="BA100" i="1"/>
  <c r="AH100" i="1"/>
  <c r="AF100" i="1"/>
  <c r="AF98" i="1" s="1"/>
  <c r="AE100" i="1"/>
  <c r="AD100" i="1"/>
  <c r="AC100" i="1"/>
  <c r="H100" i="1"/>
  <c r="H98" i="1" s="1"/>
  <c r="F100" i="1"/>
  <c r="E100" i="1"/>
  <c r="CO99" i="1"/>
  <c r="CL99" i="1"/>
  <c r="CI99" i="1"/>
  <c r="CF99" i="1"/>
  <c r="BU99" i="1"/>
  <c r="BT99" i="1"/>
  <c r="BR99" i="1"/>
  <c r="BO99" i="1"/>
  <c r="BL99" i="1"/>
  <c r="BI99" i="1"/>
  <c r="AZ99" i="1" s="1"/>
  <c r="AW99" i="1"/>
  <c r="AY99" i="1" s="1"/>
  <c r="AT99" i="1"/>
  <c r="AV99" i="1" s="1"/>
  <c r="AQ99" i="1"/>
  <c r="AS99" i="1" s="1"/>
  <c r="AN99" i="1"/>
  <c r="AP99" i="1" s="1"/>
  <c r="AK99" i="1"/>
  <c r="AH99" i="1"/>
  <c r="AE99" i="1"/>
  <c r="Y99" i="1"/>
  <c r="V99" i="1"/>
  <c r="S99" i="1"/>
  <c r="P99" i="1"/>
  <c r="R99" i="1" s="1"/>
  <c r="M99" i="1"/>
  <c r="J99" i="1"/>
  <c r="BY99" i="1" s="1"/>
  <c r="G99" i="1"/>
  <c r="CO98" i="1"/>
  <c r="CL98" i="1"/>
  <c r="CI98" i="1"/>
  <c r="CF98" i="1"/>
  <c r="BU98" i="1"/>
  <c r="BT98" i="1"/>
  <c r="BR98" i="1"/>
  <c r="BO98" i="1"/>
  <c r="BL98" i="1"/>
  <c r="AZ98" i="1" s="1"/>
  <c r="BI98" i="1"/>
  <c r="AW98" i="1"/>
  <c r="AY98" i="1" s="1"/>
  <c r="AT98" i="1"/>
  <c r="AV98" i="1" s="1"/>
  <c r="AQ98" i="1"/>
  <c r="AS98" i="1" s="1"/>
  <c r="AN98" i="1"/>
  <c r="AK98" i="1"/>
  <c r="AH98" i="1"/>
  <c r="AE98" i="1"/>
  <c r="Y98" i="1"/>
  <c r="V98" i="1"/>
  <c r="S98" i="1"/>
  <c r="U98" i="1" s="1"/>
  <c r="P98" i="1"/>
  <c r="R98" i="1" s="1"/>
  <c r="M98" i="1"/>
  <c r="J98" i="1"/>
  <c r="G98" i="1"/>
  <c r="BU96" i="1"/>
  <c r="BT96" i="1"/>
  <c r="BQ96" i="1"/>
  <c r="BR96" i="1" s="1"/>
  <c r="BN96" i="1"/>
  <c r="BO96" i="1" s="1"/>
  <c r="BK96" i="1"/>
  <c r="BL96" i="1" s="1"/>
  <c r="BI96" i="1"/>
  <c r="BH96" i="1"/>
  <c r="BE96" i="1"/>
  <c r="BF96" i="1" s="1"/>
  <c r="BB96" i="1"/>
  <c r="BC96" i="1" s="1"/>
  <c r="AX96" i="1"/>
  <c r="AW96" i="1"/>
  <c r="AU96" i="1"/>
  <c r="AV96" i="1" s="1"/>
  <c r="AS96" i="1"/>
  <c r="AR96" i="1"/>
  <c r="AO96" i="1"/>
  <c r="AP96" i="1" s="1"/>
  <c r="AL96" i="1"/>
  <c r="AK96" i="1"/>
  <c r="AM96" i="1" s="1"/>
  <c r="AI96" i="1"/>
  <c r="AH96" i="1"/>
  <c r="AF96" i="1"/>
  <c r="AE96" i="1"/>
  <c r="AG96" i="1" s="1"/>
  <c r="Z96" i="1"/>
  <c r="Y96" i="1"/>
  <c r="W96" i="1"/>
  <c r="V96" i="1"/>
  <c r="CK96" i="1" s="1"/>
  <c r="T96" i="1"/>
  <c r="S96" i="1"/>
  <c r="CH96" i="1" s="1"/>
  <c r="Q96" i="1"/>
  <c r="P96" i="1"/>
  <c r="CE96" i="1" s="1"/>
  <c r="N96" i="1"/>
  <c r="CC96" i="1" s="1"/>
  <c r="M96" i="1"/>
  <c r="CB96" i="1" s="1"/>
  <c r="K96" i="1"/>
  <c r="J96" i="1"/>
  <c r="J100" i="1" s="1"/>
  <c r="H96" i="1"/>
  <c r="BW96" i="1" s="1"/>
  <c r="G96" i="1"/>
  <c r="BY94" i="1"/>
  <c r="BW94" i="1"/>
  <c r="BV94" i="1"/>
  <c r="BU94" i="1"/>
  <c r="BT94" i="1"/>
  <c r="BG94" i="1"/>
  <c r="BI94" i="1" s="1"/>
  <c r="BF94" i="1"/>
  <c r="BB94" i="1"/>
  <c r="BC94" i="1" s="1"/>
  <c r="AO94" i="1"/>
  <c r="AN94" i="1"/>
  <c r="AL94" i="1"/>
  <c r="AK94" i="1"/>
  <c r="AM94" i="1" s="1"/>
  <c r="AI94" i="1"/>
  <c r="AJ94" i="1" s="1"/>
  <c r="AJ100" i="1" s="1"/>
  <c r="AG94" i="1"/>
  <c r="Q94" i="1"/>
  <c r="P94" i="1"/>
  <c r="N94" i="1"/>
  <c r="CC94" i="1" s="1"/>
  <c r="M94" i="1"/>
  <c r="K94" i="1"/>
  <c r="I94" i="1"/>
  <c r="CF89" i="1"/>
  <c r="CE89" i="1"/>
  <c r="CC89" i="1"/>
  <c r="CB89" i="1"/>
  <c r="BZ89" i="1"/>
  <c r="BY89" i="1"/>
  <c r="CA89" i="1" s="1"/>
  <c r="BW89" i="1"/>
  <c r="BV89" i="1"/>
  <c r="BX89" i="1" s="1"/>
  <c r="BU89" i="1"/>
  <c r="BT89" i="1"/>
  <c r="AB89" i="1"/>
  <c r="R89" i="1"/>
  <c r="D89" i="1"/>
  <c r="BY83" i="1"/>
  <c r="BW83" i="1"/>
  <c r="BV83" i="1"/>
  <c r="BU83" i="1"/>
  <c r="BT83" i="1"/>
  <c r="BR83" i="1"/>
  <c r="BQ83" i="1"/>
  <c r="BN83" i="1"/>
  <c r="BK83" i="1"/>
  <c r="BK100" i="1" s="1"/>
  <c r="BH83" i="1"/>
  <c r="BI83" i="1" s="1"/>
  <c r="BE83" i="1"/>
  <c r="BB83" i="1"/>
  <c r="AX83" i="1"/>
  <c r="AW83" i="1"/>
  <c r="AU83" i="1"/>
  <c r="AU100" i="1" s="1"/>
  <c r="AT83" i="1"/>
  <c r="AR83" i="1"/>
  <c r="AR100" i="1" s="1"/>
  <c r="AQ83" i="1"/>
  <c r="AO83" i="1"/>
  <c r="AN83" i="1"/>
  <c r="AL83" i="1"/>
  <c r="AL78" i="1" s="1"/>
  <c r="AK83" i="1"/>
  <c r="AI83" i="1"/>
  <c r="AI78" i="1" s="1"/>
  <c r="AI100" i="1" s="1"/>
  <c r="Z83" i="1"/>
  <c r="Y83" i="1"/>
  <c r="W83" i="1"/>
  <c r="W100" i="1" s="1"/>
  <c r="V83" i="1"/>
  <c r="T83" i="1"/>
  <c r="T100" i="1" s="1"/>
  <c r="S83" i="1"/>
  <c r="Q83" i="1"/>
  <c r="P83" i="1"/>
  <c r="N83" i="1"/>
  <c r="M83" i="1"/>
  <c r="O83" i="1" s="1"/>
  <c r="CO78" i="1"/>
  <c r="CL78" i="1"/>
  <c r="CI78" i="1"/>
  <c r="BY78" i="1"/>
  <c r="BW78" i="1"/>
  <c r="BV78" i="1"/>
  <c r="BU78" i="1"/>
  <c r="BT78" i="1"/>
  <c r="BP78" i="1"/>
  <c r="BP100" i="1" s="1"/>
  <c r="BM78" i="1"/>
  <c r="BM100" i="1" s="1"/>
  <c r="BJ78" i="1"/>
  <c r="BJ100" i="1" s="1"/>
  <c r="BG78" i="1"/>
  <c r="BI78" i="1" s="1"/>
  <c r="AW78" i="1"/>
  <c r="AY78" i="1" s="1"/>
  <c r="AT78" i="1"/>
  <c r="AQ78" i="1"/>
  <c r="AO78" i="1"/>
  <c r="AO100" i="1" s="1"/>
  <c r="AN78" i="1"/>
  <c r="AK78" i="1"/>
  <c r="Y78" i="1"/>
  <c r="V78" i="1"/>
  <c r="X78" i="1" s="1"/>
  <c r="S78" i="1"/>
  <c r="U78" i="1" s="1"/>
  <c r="Q78" i="1"/>
  <c r="P78" i="1"/>
  <c r="R78" i="1" s="1"/>
  <c r="M78" i="1"/>
  <c r="CC75" i="1"/>
  <c r="BQ75" i="1"/>
  <c r="BP75" i="1"/>
  <c r="BN75" i="1"/>
  <c r="BM75" i="1"/>
  <c r="BK75" i="1"/>
  <c r="BJ75" i="1"/>
  <c r="BH75" i="1"/>
  <c r="BG75" i="1"/>
  <c r="BE75" i="1"/>
  <c r="BD75" i="1"/>
  <c r="BB75" i="1"/>
  <c r="BA75" i="1"/>
  <c r="AY75" i="1"/>
  <c r="AX75" i="1"/>
  <c r="AV75" i="1"/>
  <c r="AU75" i="1"/>
  <c r="AS75" i="1"/>
  <c r="AR75" i="1"/>
  <c r="AP75" i="1"/>
  <c r="AO75" i="1"/>
  <c r="AM75" i="1"/>
  <c r="AL75" i="1"/>
  <c r="AJ75" i="1"/>
  <c r="AI75" i="1"/>
  <c r="AG75" i="1"/>
  <c r="AF75" i="1"/>
  <c r="AE75" i="1"/>
  <c r="AD75" i="1"/>
  <c r="AC75" i="1"/>
  <c r="O75" i="1"/>
  <c r="N75" i="1"/>
  <c r="M75" i="1"/>
  <c r="L75" i="1"/>
  <c r="K75" i="1"/>
  <c r="F75" i="1"/>
  <c r="E75" i="1"/>
  <c r="CC71" i="1"/>
  <c r="BZ71" i="1"/>
  <c r="BZ75" i="1" s="1"/>
  <c r="BU71" i="1"/>
  <c r="BU75" i="1" s="1"/>
  <c r="BT71" i="1"/>
  <c r="BR71" i="1"/>
  <c r="BR75" i="1" s="1"/>
  <c r="BO71" i="1"/>
  <c r="BO75" i="1" s="1"/>
  <c r="BL71" i="1"/>
  <c r="BI71" i="1"/>
  <c r="BI75" i="1" s="1"/>
  <c r="BF71" i="1"/>
  <c r="BF75" i="1" s="1"/>
  <c r="BC71" i="1"/>
  <c r="BC75" i="1" s="1"/>
  <c r="AW71" i="1"/>
  <c r="AW75" i="1" s="1"/>
  <c r="AT71" i="1"/>
  <c r="AT75" i="1" s="1"/>
  <c r="AQ71" i="1"/>
  <c r="AQ75" i="1" s="1"/>
  <c r="AN71" i="1"/>
  <c r="AK71" i="1"/>
  <c r="AK75" i="1" s="1"/>
  <c r="AH71" i="1"/>
  <c r="AH75" i="1" s="1"/>
  <c r="AB71" i="1"/>
  <c r="Z71" i="1"/>
  <c r="Y71" i="1"/>
  <c r="Y75" i="1" s="1"/>
  <c r="W71" i="1"/>
  <c r="V71" i="1"/>
  <c r="T71" i="1"/>
  <c r="T75" i="1" s="1"/>
  <c r="S71" i="1"/>
  <c r="Q71" i="1"/>
  <c r="Q75" i="1" s="1"/>
  <c r="P71" i="1"/>
  <c r="P75" i="1" s="1"/>
  <c r="J71" i="1"/>
  <c r="H71" i="1"/>
  <c r="H75" i="1" s="1"/>
  <c r="G71" i="1"/>
  <c r="G75" i="1" s="1"/>
  <c r="BQ68" i="1"/>
  <c r="BN68" i="1"/>
  <c r="BK68" i="1"/>
  <c r="BH68" i="1"/>
  <c r="BG68" i="1"/>
  <c r="BE68" i="1"/>
  <c r="BD68" i="1"/>
  <c r="BC68" i="1"/>
  <c r="BB68" i="1"/>
  <c r="BA68" i="1"/>
  <c r="AR68" i="1"/>
  <c r="AJ68" i="1"/>
  <c r="AI68" i="1"/>
  <c r="AH68" i="1"/>
  <c r="AF68" i="1"/>
  <c r="AD68" i="1"/>
  <c r="AC68" i="1"/>
  <c r="Z68" i="1"/>
  <c r="W68" i="1"/>
  <c r="T68" i="1"/>
  <c r="Q68" i="1"/>
  <c r="N68" i="1"/>
  <c r="K68" i="1"/>
  <c r="H68" i="1"/>
  <c r="F68" i="1"/>
  <c r="E68" i="1"/>
  <c r="CO67" i="1"/>
  <c r="CL67" i="1"/>
  <c r="CI67" i="1"/>
  <c r="CF67" i="1"/>
  <c r="CC67" i="1"/>
  <c r="BZ67" i="1"/>
  <c r="BY67" i="1"/>
  <c r="CA67" i="1" s="1"/>
  <c r="BW67" i="1"/>
  <c r="BV67" i="1"/>
  <c r="BU67" i="1"/>
  <c r="BT67" i="1"/>
  <c r="AZ67" i="1"/>
  <c r="AW67" i="1"/>
  <c r="AY67" i="1" s="1"/>
  <c r="AT67" i="1"/>
  <c r="CK67" i="1" s="1"/>
  <c r="AQ67" i="1"/>
  <c r="AS67" i="1" s="1"/>
  <c r="AN67" i="1"/>
  <c r="AK67" i="1"/>
  <c r="AM67" i="1" s="1"/>
  <c r="AA67" i="1"/>
  <c r="X67" i="1"/>
  <c r="U67" i="1"/>
  <c r="R67" i="1"/>
  <c r="D67" i="1" s="1"/>
  <c r="CI66" i="1"/>
  <c r="CI68" i="1" s="1"/>
  <c r="BZ66" i="1"/>
  <c r="BZ68" i="1" s="1"/>
  <c r="BW66" i="1"/>
  <c r="BW68" i="1" s="1"/>
  <c r="BU66" i="1"/>
  <c r="BU68" i="1" s="1"/>
  <c r="BT66" i="1"/>
  <c r="BP66" i="1"/>
  <c r="BR66" i="1" s="1"/>
  <c r="BR68" i="1" s="1"/>
  <c r="BM66" i="1"/>
  <c r="BJ66" i="1"/>
  <c r="BJ68" i="1" s="1"/>
  <c r="BI66" i="1"/>
  <c r="BI68" i="1" s="1"/>
  <c r="BF66" i="1"/>
  <c r="BC66" i="1"/>
  <c r="AY66" i="1"/>
  <c r="AY68" i="1" s="1"/>
  <c r="AX66" i="1"/>
  <c r="AW66" i="1"/>
  <c r="AW68" i="1" s="1"/>
  <c r="AU66" i="1"/>
  <c r="AT66" i="1"/>
  <c r="AT68" i="1" s="1"/>
  <c r="AQ66" i="1"/>
  <c r="AS66" i="1" s="1"/>
  <c r="AS68" i="1" s="1"/>
  <c r="AO66" i="1"/>
  <c r="AO68" i="1" s="1"/>
  <c r="AN66" i="1"/>
  <c r="AN68" i="1" s="1"/>
  <c r="AL66" i="1"/>
  <c r="AE66" i="1"/>
  <c r="AG66" i="1" s="1"/>
  <c r="AG68" i="1" s="1"/>
  <c r="Y66" i="1"/>
  <c r="Y68" i="1" s="1"/>
  <c r="V66" i="1"/>
  <c r="S66" i="1"/>
  <c r="P66" i="1"/>
  <c r="R66" i="1" s="1"/>
  <c r="M66" i="1"/>
  <c r="M68" i="1" s="1"/>
  <c r="J66" i="1"/>
  <c r="G66" i="1"/>
  <c r="BV66" i="1" s="1"/>
  <c r="BV68" i="1" s="1"/>
  <c r="BE63" i="1"/>
  <c r="AF63" i="1"/>
  <c r="AE63" i="1"/>
  <c r="AD63" i="1"/>
  <c r="AC63" i="1"/>
  <c r="H63" i="1"/>
  <c r="F63" i="1"/>
  <c r="E63" i="1"/>
  <c r="CF60" i="1"/>
  <c r="CC60" i="1"/>
  <c r="BZ60" i="1"/>
  <c r="BW60" i="1"/>
  <c r="BU60" i="1"/>
  <c r="BU63" i="1" s="1"/>
  <c r="BT60" i="1"/>
  <c r="BQ60" i="1"/>
  <c r="BP60" i="1"/>
  <c r="BN60" i="1"/>
  <c r="BM60" i="1"/>
  <c r="BK60" i="1"/>
  <c r="BK63" i="1" s="1"/>
  <c r="BJ60" i="1"/>
  <c r="BG60" i="1"/>
  <c r="BD60" i="1"/>
  <c r="BA60" i="1"/>
  <c r="AX60" i="1"/>
  <c r="AW60" i="1"/>
  <c r="AT60" i="1"/>
  <c r="AV60" i="1" s="1"/>
  <c r="AR60" i="1"/>
  <c r="AQ60" i="1"/>
  <c r="AN60" i="1"/>
  <c r="AK60" i="1"/>
  <c r="AM60" i="1" s="1"/>
  <c r="AH60" i="1"/>
  <c r="AG60" i="1"/>
  <c r="Z60" i="1"/>
  <c r="Z63" i="1" s="1"/>
  <c r="Y60" i="1"/>
  <c r="W60" i="1"/>
  <c r="W63" i="1" s="1"/>
  <c r="V60" i="1"/>
  <c r="CK60" i="1" s="1"/>
  <c r="T60" i="1"/>
  <c r="S60" i="1"/>
  <c r="P60" i="1"/>
  <c r="M60" i="1"/>
  <c r="CB60" i="1" s="1"/>
  <c r="J60" i="1"/>
  <c r="L60" i="1" s="1"/>
  <c r="G60" i="1"/>
  <c r="G63" i="1" s="1"/>
  <c r="CL56" i="1"/>
  <c r="BW56" i="1"/>
  <c r="BV56" i="1"/>
  <c r="BX56" i="1" s="1"/>
  <c r="BU56" i="1"/>
  <c r="BT56" i="1"/>
  <c r="BQ56" i="1"/>
  <c r="BP56" i="1"/>
  <c r="BR56" i="1" s="1"/>
  <c r="BN56" i="1"/>
  <c r="BM56" i="1"/>
  <c r="BK56" i="1"/>
  <c r="BJ56" i="1"/>
  <c r="BL56" i="1" s="1"/>
  <c r="BH56" i="1"/>
  <c r="BH63" i="1" s="1"/>
  <c r="BG56" i="1"/>
  <c r="BI56" i="1" s="1"/>
  <c r="BE56" i="1"/>
  <c r="BD56" i="1"/>
  <c r="BF56" i="1" s="1"/>
  <c r="BB56" i="1"/>
  <c r="BA56" i="1"/>
  <c r="AX56" i="1"/>
  <c r="AW56" i="1"/>
  <c r="AU56" i="1"/>
  <c r="AU63" i="1" s="1"/>
  <c r="AT56" i="1"/>
  <c r="AV56" i="1" s="1"/>
  <c r="AR56" i="1"/>
  <c r="AQ56" i="1"/>
  <c r="AS56" i="1" s="1"/>
  <c r="AO56" i="1"/>
  <c r="AO63" i="1" s="1"/>
  <c r="AN56" i="1"/>
  <c r="AL56" i="1"/>
  <c r="AL63" i="1" s="1"/>
  <c r="AK56" i="1"/>
  <c r="AI56" i="1"/>
  <c r="AI63" i="1" s="1"/>
  <c r="AH56" i="1"/>
  <c r="AG56" i="1"/>
  <c r="Z56" i="1"/>
  <c r="CO56" i="1" s="1"/>
  <c r="Y56" i="1"/>
  <c r="W56" i="1"/>
  <c r="V56" i="1"/>
  <c r="T56" i="1"/>
  <c r="S56" i="1"/>
  <c r="U56" i="1" s="1"/>
  <c r="Q56" i="1"/>
  <c r="P56" i="1"/>
  <c r="N56" i="1"/>
  <c r="M56" i="1"/>
  <c r="K56" i="1"/>
  <c r="K63" i="1" s="1"/>
  <c r="J56" i="1"/>
  <c r="L56" i="1" s="1"/>
  <c r="I56" i="1"/>
  <c r="BE54" i="1"/>
  <c r="BD54" i="1"/>
  <c r="BA54" i="1"/>
  <c r="BU52" i="1"/>
  <c r="BT52" i="1"/>
  <c r="BQ52" i="1"/>
  <c r="BP52" i="1"/>
  <c r="BN52" i="1"/>
  <c r="BM52" i="1"/>
  <c r="BO52" i="1" s="1"/>
  <c r="BK52" i="1"/>
  <c r="BJ52" i="1"/>
  <c r="BL52" i="1" s="1"/>
  <c r="BH52" i="1"/>
  <c r="BF52" i="1"/>
  <c r="BE52" i="1"/>
  <c r="BB52" i="1"/>
  <c r="AX52" i="1"/>
  <c r="AW52" i="1"/>
  <c r="AY52" i="1" s="1"/>
  <c r="AU52" i="1"/>
  <c r="AT52" i="1"/>
  <c r="AV52" i="1" s="1"/>
  <c r="AR52" i="1"/>
  <c r="AQ52" i="1"/>
  <c r="AS52" i="1" s="1"/>
  <c r="AO52" i="1"/>
  <c r="AN52" i="1"/>
  <c r="AL52" i="1"/>
  <c r="AK52" i="1"/>
  <c r="AM52" i="1" s="1"/>
  <c r="AI52" i="1"/>
  <c r="AH52" i="1"/>
  <c r="AJ52" i="1" s="1"/>
  <c r="AF52" i="1"/>
  <c r="AE52" i="1"/>
  <c r="AG52" i="1" s="1"/>
  <c r="Y52" i="1"/>
  <c r="V52" i="1"/>
  <c r="X52" i="1" s="1"/>
  <c r="T52" i="1"/>
  <c r="S52" i="1"/>
  <c r="Q52" i="1"/>
  <c r="P52" i="1"/>
  <c r="N52" i="1"/>
  <c r="M52" i="1"/>
  <c r="O52" i="1" s="1"/>
  <c r="K52" i="1"/>
  <c r="J52" i="1"/>
  <c r="L52" i="1" s="1"/>
  <c r="H52" i="1"/>
  <c r="G52" i="1"/>
  <c r="CO51" i="1"/>
  <c r="CN51" i="1"/>
  <c r="CL51" i="1"/>
  <c r="CK51" i="1"/>
  <c r="CI51" i="1"/>
  <c r="CH51" i="1"/>
  <c r="CJ51" i="1" s="1"/>
  <c r="CF51" i="1"/>
  <c r="CC51" i="1"/>
  <c r="BZ51" i="1"/>
  <c r="BY51" i="1"/>
  <c r="BW51" i="1"/>
  <c r="BV51" i="1"/>
  <c r="BX51" i="1" s="1"/>
  <c r="BU51" i="1"/>
  <c r="BT51" i="1"/>
  <c r="BR51" i="1"/>
  <c r="BO51" i="1"/>
  <c r="BL51" i="1"/>
  <c r="BI51" i="1"/>
  <c r="BF51" i="1"/>
  <c r="AZ51" i="1"/>
  <c r="AY51" i="1"/>
  <c r="AV51" i="1"/>
  <c r="AS51" i="1"/>
  <c r="AP51" i="1"/>
  <c r="AB51" i="1" s="1"/>
  <c r="AM51" i="1"/>
  <c r="AA51" i="1"/>
  <c r="X51" i="1"/>
  <c r="U51" i="1"/>
  <c r="P51" i="1"/>
  <c r="M51" i="1"/>
  <c r="CB51" i="1" s="1"/>
  <c r="CD51" i="1" s="1"/>
  <c r="BP47" i="1"/>
  <c r="BR47" i="1" s="1"/>
  <c r="BM47" i="1"/>
  <c r="BO47" i="1" s="1"/>
  <c r="BJ47" i="1"/>
  <c r="BL47" i="1" s="1"/>
  <c r="BI47" i="1"/>
  <c r="BF47" i="1"/>
  <c r="BC47" i="1"/>
  <c r="AX47" i="1"/>
  <c r="AW47" i="1"/>
  <c r="AY47" i="1" s="1"/>
  <c r="AU47" i="1"/>
  <c r="AT47" i="1"/>
  <c r="AV47" i="1" s="1"/>
  <c r="AR47" i="1"/>
  <c r="AQ47" i="1"/>
  <c r="AO47" i="1"/>
  <c r="AP47" i="1" s="1"/>
  <c r="AM47" i="1"/>
  <c r="AL47" i="1"/>
  <c r="AI47" i="1"/>
  <c r="BZ47" i="1" s="1"/>
  <c r="AH47" i="1"/>
  <c r="AG47" i="1"/>
  <c r="AF47" i="1"/>
  <c r="AE47" i="1"/>
  <c r="AD47" i="1"/>
  <c r="AC47" i="1"/>
  <c r="AC54" i="1" s="1"/>
  <c r="Z47" i="1"/>
  <c r="Y47" i="1"/>
  <c r="W47" i="1"/>
  <c r="V47" i="1"/>
  <c r="X47" i="1" s="1"/>
  <c r="T47" i="1"/>
  <c r="S47" i="1"/>
  <c r="U47" i="1" s="1"/>
  <c r="Q47" i="1"/>
  <c r="P47" i="1"/>
  <c r="CE47" i="1" s="1"/>
  <c r="N47" i="1"/>
  <c r="CC47" i="1" s="1"/>
  <c r="M47" i="1"/>
  <c r="K47" i="1"/>
  <c r="J47" i="1"/>
  <c r="H47" i="1"/>
  <c r="BW47" i="1" s="1"/>
  <c r="G47" i="1"/>
  <c r="I47" i="1" s="1"/>
  <c r="F47" i="1"/>
  <c r="F54" i="1" s="1"/>
  <c r="E47" i="1"/>
  <c r="E54" i="1" s="1"/>
  <c r="BU45" i="1"/>
  <c r="BT45" i="1"/>
  <c r="BQ45" i="1"/>
  <c r="BP45" i="1"/>
  <c r="BN45" i="1"/>
  <c r="BM45" i="1"/>
  <c r="BK45" i="1"/>
  <c r="BJ45" i="1"/>
  <c r="BH45" i="1"/>
  <c r="BI45" i="1" s="1"/>
  <c r="BF45" i="1"/>
  <c r="BC45" i="1"/>
  <c r="AX45" i="1"/>
  <c r="AW45" i="1"/>
  <c r="AY45" i="1" s="1"/>
  <c r="AU45" i="1"/>
  <c r="AT45" i="1"/>
  <c r="AR45" i="1"/>
  <c r="AQ45" i="1"/>
  <c r="AO45" i="1"/>
  <c r="AN45" i="1"/>
  <c r="AP45" i="1" s="1"/>
  <c r="AL45" i="1"/>
  <c r="AK45" i="1"/>
  <c r="AM45" i="1" s="1"/>
  <c r="AI45" i="1"/>
  <c r="AH45" i="1"/>
  <c r="AJ45" i="1" s="1"/>
  <c r="AF45" i="1"/>
  <c r="AE45" i="1"/>
  <c r="AG45" i="1" s="1"/>
  <c r="Z45" i="1"/>
  <c r="Y45" i="1"/>
  <c r="W45" i="1"/>
  <c r="CL45" i="1" s="1"/>
  <c r="V45" i="1"/>
  <c r="X45" i="1" s="1"/>
  <c r="T45" i="1"/>
  <c r="S45" i="1"/>
  <c r="U45" i="1" s="1"/>
  <c r="Q45" i="1"/>
  <c r="CF45" i="1" s="1"/>
  <c r="P45" i="1"/>
  <c r="R45" i="1" s="1"/>
  <c r="N45" i="1"/>
  <c r="CC45" i="1" s="1"/>
  <c r="M45" i="1"/>
  <c r="K45" i="1"/>
  <c r="BZ45" i="1" s="1"/>
  <c r="J45" i="1"/>
  <c r="L45" i="1" s="1"/>
  <c r="H45" i="1"/>
  <c r="BW45" i="1" s="1"/>
  <c r="G45" i="1"/>
  <c r="I45" i="1" s="1"/>
  <c r="G44" i="1"/>
  <c r="T41" i="1"/>
  <c r="T40" i="1" s="1"/>
  <c r="BU40" i="1"/>
  <c r="BT40" i="1"/>
  <c r="BQ40" i="1"/>
  <c r="BQ39" i="1" s="1"/>
  <c r="BQ54" i="1" s="1"/>
  <c r="BP40" i="1"/>
  <c r="BN40" i="1"/>
  <c r="BN39" i="1" s="1"/>
  <c r="BM40" i="1"/>
  <c r="BK40" i="1"/>
  <c r="BJ40" i="1"/>
  <c r="BH40" i="1"/>
  <c r="BH39" i="1" s="1"/>
  <c r="BF40" i="1"/>
  <c r="BC40" i="1"/>
  <c r="AX40" i="1"/>
  <c r="AW40" i="1"/>
  <c r="AY40" i="1" s="1"/>
  <c r="AU40" i="1"/>
  <c r="AT40" i="1"/>
  <c r="AR40" i="1"/>
  <c r="AQ40" i="1"/>
  <c r="AO40" i="1"/>
  <c r="AN40" i="1"/>
  <c r="AL40" i="1"/>
  <c r="AK40" i="1"/>
  <c r="AI40" i="1"/>
  <c r="AH40" i="1"/>
  <c r="AF40" i="1"/>
  <c r="AF39" i="1" s="1"/>
  <c r="AE40" i="1"/>
  <c r="Z40" i="1"/>
  <c r="CO40" i="1" s="1"/>
  <c r="Y40" i="1"/>
  <c r="W40" i="1"/>
  <c r="V40" i="1"/>
  <c r="X40" i="1" s="1"/>
  <c r="S40" i="1"/>
  <c r="Q40" i="1"/>
  <c r="CF40" i="1" s="1"/>
  <c r="P40" i="1"/>
  <c r="N40" i="1"/>
  <c r="M40" i="1"/>
  <c r="K40" i="1"/>
  <c r="BZ40" i="1" s="1"/>
  <c r="J40" i="1"/>
  <c r="L40" i="1" s="1"/>
  <c r="H40" i="1"/>
  <c r="G40" i="1"/>
  <c r="BK39" i="1"/>
  <c r="BG39" i="1"/>
  <c r="BG54" i="1" s="1"/>
  <c r="BF39" i="1"/>
  <c r="BC39" i="1"/>
  <c r="AX39" i="1"/>
  <c r="AO39" i="1"/>
  <c r="AL39" i="1"/>
  <c r="AH39" i="1"/>
  <c r="AE39" i="1"/>
  <c r="AD39" i="1"/>
  <c r="AC39" i="1"/>
  <c r="W39" i="1"/>
  <c r="K39" i="1"/>
  <c r="J39" i="1"/>
  <c r="H39" i="1"/>
  <c r="G39" i="1"/>
  <c r="CO35" i="1"/>
  <c r="CN35" i="1"/>
  <c r="CL35" i="1"/>
  <c r="CK35" i="1"/>
  <c r="CM35" i="1" s="1"/>
  <c r="CI35" i="1"/>
  <c r="CH35" i="1"/>
  <c r="CJ35" i="1" s="1"/>
  <c r="CF35" i="1"/>
  <c r="CE35" i="1"/>
  <c r="CC35" i="1"/>
  <c r="CB35" i="1"/>
  <c r="BZ35" i="1"/>
  <c r="BU35" i="1"/>
  <c r="BT35" i="1"/>
  <c r="BR35" i="1"/>
  <c r="BO35" i="1"/>
  <c r="BL35" i="1"/>
  <c r="BI35" i="1"/>
  <c r="BF35" i="1"/>
  <c r="BC35" i="1"/>
  <c r="AZ35" i="1"/>
  <c r="AY35" i="1"/>
  <c r="AV35" i="1"/>
  <c r="AS35" i="1"/>
  <c r="AP35" i="1"/>
  <c r="AM35" i="1"/>
  <c r="AJ35" i="1"/>
  <c r="AE35" i="1"/>
  <c r="AG35" i="1" s="1"/>
  <c r="AA35" i="1"/>
  <c r="X35" i="1"/>
  <c r="U35" i="1"/>
  <c r="R35" i="1"/>
  <c r="O35" i="1"/>
  <c r="J35" i="1"/>
  <c r="H35" i="1"/>
  <c r="BW35" i="1" s="1"/>
  <c r="G35" i="1"/>
  <c r="CO34" i="1"/>
  <c r="CL34" i="1"/>
  <c r="CI34" i="1"/>
  <c r="CF34" i="1"/>
  <c r="CC34" i="1"/>
  <c r="BZ34" i="1"/>
  <c r="BW34" i="1"/>
  <c r="BU34" i="1"/>
  <c r="BT34" i="1"/>
  <c r="AY34" i="1"/>
  <c r="AV34" i="1"/>
  <c r="AS34" i="1"/>
  <c r="AP34" i="1"/>
  <c r="AM34" i="1"/>
  <c r="AJ34" i="1"/>
  <c r="AE34" i="1"/>
  <c r="AG34" i="1" s="1"/>
  <c r="Y34" i="1"/>
  <c r="AA34" i="1" s="1"/>
  <c r="V34" i="1"/>
  <c r="CK34" i="1" s="1"/>
  <c r="CM34" i="1" s="1"/>
  <c r="S34" i="1"/>
  <c r="U34" i="1" s="1"/>
  <c r="P34" i="1"/>
  <c r="CE34" i="1" s="1"/>
  <c r="CG34" i="1" s="1"/>
  <c r="M34" i="1"/>
  <c r="CB34" i="1" s="1"/>
  <c r="CD34" i="1" s="1"/>
  <c r="J34" i="1"/>
  <c r="BY34" i="1" s="1"/>
  <c r="CA34" i="1" s="1"/>
  <c r="G34" i="1"/>
  <c r="CO31" i="1"/>
  <c r="CN31" i="1"/>
  <c r="CP31" i="1" s="1"/>
  <c r="CL31" i="1"/>
  <c r="CK31" i="1"/>
  <c r="CM31" i="1" s="1"/>
  <c r="CI31" i="1"/>
  <c r="CH31" i="1"/>
  <c r="CJ31" i="1" s="1"/>
  <c r="CF31" i="1"/>
  <c r="CE31" i="1"/>
  <c r="CG31" i="1" s="1"/>
  <c r="CC31" i="1"/>
  <c r="CB31" i="1"/>
  <c r="CD31" i="1" s="1"/>
  <c r="BZ31" i="1"/>
  <c r="BW31" i="1"/>
  <c r="BU31" i="1"/>
  <c r="BT31" i="1"/>
  <c r="BR31" i="1"/>
  <c r="BO31" i="1"/>
  <c r="BL31" i="1"/>
  <c r="BI31" i="1"/>
  <c r="BF31" i="1"/>
  <c r="BC31" i="1"/>
  <c r="AY31" i="1"/>
  <c r="AV31" i="1"/>
  <c r="AS31" i="1"/>
  <c r="AP31" i="1"/>
  <c r="AM31" i="1"/>
  <c r="AJ31" i="1"/>
  <c r="AE31" i="1"/>
  <c r="AG31" i="1" s="1"/>
  <c r="AA31" i="1"/>
  <c r="X31" i="1"/>
  <c r="U31" i="1"/>
  <c r="R31" i="1"/>
  <c r="J31" i="1"/>
  <c r="BY31" i="1" s="1"/>
  <c r="CA31" i="1" s="1"/>
  <c r="G31" i="1"/>
  <c r="CO28" i="1"/>
  <c r="CN28" i="1"/>
  <c r="CP28" i="1" s="1"/>
  <c r="CL28" i="1"/>
  <c r="CK28" i="1"/>
  <c r="CI28" i="1"/>
  <c r="CH28" i="1"/>
  <c r="CJ28" i="1" s="1"/>
  <c r="CF28" i="1"/>
  <c r="CE28" i="1"/>
  <c r="CG28" i="1" s="1"/>
  <c r="CC28" i="1"/>
  <c r="CB28" i="1"/>
  <c r="CD28" i="1" s="1"/>
  <c r="BZ28" i="1"/>
  <c r="BU28" i="1"/>
  <c r="BT28" i="1"/>
  <c r="BR28" i="1"/>
  <c r="BO28" i="1"/>
  <c r="BL28" i="1"/>
  <c r="BI28" i="1"/>
  <c r="BF28" i="1"/>
  <c r="BC28" i="1"/>
  <c r="AZ28" i="1" s="1"/>
  <c r="AY28" i="1"/>
  <c r="AV28" i="1"/>
  <c r="AS28" i="1"/>
  <c r="AP28" i="1"/>
  <c r="AM28" i="1"/>
  <c r="AJ28" i="1"/>
  <c r="AE28" i="1"/>
  <c r="AG28" i="1" s="1"/>
  <c r="AA28" i="1"/>
  <c r="X28" i="1"/>
  <c r="U28" i="1"/>
  <c r="R28" i="1"/>
  <c r="O28" i="1"/>
  <c r="J28" i="1"/>
  <c r="BY28" i="1" s="1"/>
  <c r="H28" i="1"/>
  <c r="BW28" i="1" s="1"/>
  <c r="G28" i="1"/>
  <c r="BU22" i="1"/>
  <c r="BT22" i="1"/>
  <c r="BP22" i="1"/>
  <c r="BM22" i="1"/>
  <c r="BJ22" i="1"/>
  <c r="BI22" i="1"/>
  <c r="BF22" i="1"/>
  <c r="BC22" i="1"/>
  <c r="AZ22" i="1" s="1"/>
  <c r="AW22" i="1"/>
  <c r="AT22" i="1"/>
  <c r="AQ22" i="1"/>
  <c r="AP22" i="1"/>
  <c r="AM22" i="1"/>
  <c r="AH22" i="1"/>
  <c r="AJ22" i="1" s="1"/>
  <c r="AE22" i="1"/>
  <c r="AG22" i="1" s="1"/>
  <c r="Z22" i="1"/>
  <c r="CO22" i="1" s="1"/>
  <c r="Y22" i="1"/>
  <c r="W22" i="1"/>
  <c r="CL22" i="1" s="1"/>
  <c r="V22" i="1"/>
  <c r="T22" i="1"/>
  <c r="CI22" i="1" s="1"/>
  <c r="S22" i="1"/>
  <c r="Q22" i="1"/>
  <c r="CF22" i="1" s="1"/>
  <c r="P22" i="1"/>
  <c r="N22" i="1"/>
  <c r="CC22" i="1" s="1"/>
  <c r="M22" i="1"/>
  <c r="CB22" i="1" s="1"/>
  <c r="K22" i="1"/>
  <c r="BZ22" i="1" s="1"/>
  <c r="J22" i="1"/>
  <c r="H22" i="1"/>
  <c r="BW22" i="1" s="1"/>
  <c r="G22" i="1"/>
  <c r="CI40" i="1" l="1"/>
  <c r="T39" i="1"/>
  <c r="AZ31" i="1"/>
  <c r="CI71" i="1"/>
  <c r="CI75" i="1" s="1"/>
  <c r="CI83" i="1"/>
  <c r="BW100" i="1"/>
  <c r="CL96" i="1"/>
  <c r="I22" i="1"/>
  <c r="CD22" i="1"/>
  <c r="AA22" i="1"/>
  <c r="CP22" i="1" s="1"/>
  <c r="CA28" i="1"/>
  <c r="AB28" i="1"/>
  <c r="CM28" i="1"/>
  <c r="D31" i="1"/>
  <c r="I35" i="1"/>
  <c r="AB35" i="1"/>
  <c r="CD35" i="1"/>
  <c r="CP35" i="1"/>
  <c r="AI39" i="1"/>
  <c r="BZ39" i="1" s="1"/>
  <c r="BL40" i="1"/>
  <c r="BO45" i="1"/>
  <c r="BR45" i="1"/>
  <c r="CP51" i="1"/>
  <c r="AO54" i="1"/>
  <c r="CF56" i="1"/>
  <c r="CI56" i="1"/>
  <c r="AP56" i="1"/>
  <c r="BZ56" i="1"/>
  <c r="BN63" i="1"/>
  <c r="U60" i="1"/>
  <c r="BL60" i="1"/>
  <c r="BL63" i="1" s="1"/>
  <c r="BO60" i="1"/>
  <c r="BW63" i="1"/>
  <c r="R68" i="1"/>
  <c r="CM67" i="1"/>
  <c r="U71" i="1"/>
  <c r="U75" i="1" s="1"/>
  <c r="AZ71" i="1"/>
  <c r="Q100" i="1"/>
  <c r="AQ100" i="1"/>
  <c r="AP83" i="1"/>
  <c r="AS83" i="1"/>
  <c r="AV83" i="1"/>
  <c r="AY83" i="1"/>
  <c r="BL83" i="1"/>
  <c r="BQ100" i="1"/>
  <c r="CL83" i="1"/>
  <c r="CD89" i="1"/>
  <c r="O94" i="1"/>
  <c r="R94" i="1"/>
  <c r="AG100" i="1"/>
  <c r="BX94" i="1"/>
  <c r="AQ63" i="1"/>
  <c r="AK39" i="1"/>
  <c r="AM39" i="1" s="1"/>
  <c r="AM54" i="1" s="1"/>
  <c r="BV28" i="1"/>
  <c r="BX28" i="1" s="1"/>
  <c r="AK66" i="1"/>
  <c r="AK68" i="1" s="1"/>
  <c r="CN45" i="1"/>
  <c r="BV34" i="1"/>
  <c r="BX34" i="1" s="1"/>
  <c r="BS34" i="1" s="1"/>
  <c r="BY39" i="1"/>
  <c r="CE83" i="1"/>
  <c r="CN98" i="1"/>
  <c r="CP98" i="1" s="1"/>
  <c r="CN99" i="1"/>
  <c r="CP99" i="1" s="1"/>
  <c r="BY22" i="1"/>
  <c r="CA22" i="1" s="1"/>
  <c r="AB22" i="1"/>
  <c r="BV40" i="1"/>
  <c r="CB40" i="1"/>
  <c r="AM40" i="1"/>
  <c r="I71" i="1"/>
  <c r="I75" i="1" s="1"/>
  <c r="R71" i="1"/>
  <c r="R75" i="1" s="1"/>
  <c r="X96" i="1"/>
  <c r="CH47" i="1"/>
  <c r="AA71" i="1"/>
  <c r="AA75" i="1" s="1"/>
  <c r="BV71" i="1"/>
  <c r="BV75" i="1" s="1"/>
  <c r="CN71" i="1"/>
  <c r="U63" i="1"/>
  <c r="AY39" i="1"/>
  <c r="AY54" i="1" s="1"/>
  <c r="CE52" i="1"/>
  <c r="X22" i="1"/>
  <c r="CM22" i="1" s="1"/>
  <c r="CH40" i="1"/>
  <c r="CJ40" i="1" s="1"/>
  <c r="BP68" i="1"/>
  <c r="BV98" i="1"/>
  <c r="AB34" i="1"/>
  <c r="CE40" i="1"/>
  <c r="CG40" i="1" s="1"/>
  <c r="AV40" i="1"/>
  <c r="CH45" i="1"/>
  <c r="CN47" i="1"/>
  <c r="G68" i="1"/>
  <c r="AW39" i="1"/>
  <c r="AW54" i="1" s="1"/>
  <c r="BR78" i="1"/>
  <c r="BR100" i="1" s="1"/>
  <c r="I40" i="1"/>
  <c r="AT39" i="1"/>
  <c r="AT54" i="1" s="1"/>
  <c r="BJ39" i="1"/>
  <c r="BJ54" i="1" s="1"/>
  <c r="CE56" i="1"/>
  <c r="CG56" i="1" s="1"/>
  <c r="X60" i="1"/>
  <c r="I66" i="1"/>
  <c r="I68" i="1" s="1"/>
  <c r="AQ68" i="1"/>
  <c r="BL78" i="1"/>
  <c r="BL100" i="1" s="1"/>
  <c r="AY96" i="1"/>
  <c r="AB96" i="1" s="1"/>
  <c r="BY98" i="1"/>
  <c r="BV99" i="1"/>
  <c r="CH99" i="1"/>
  <c r="CJ99" i="1" s="1"/>
  <c r="I39" i="1"/>
  <c r="AS47" i="1"/>
  <c r="O60" i="1"/>
  <c r="BA63" i="1"/>
  <c r="BA101" i="1" s="1"/>
  <c r="BJ63" i="1"/>
  <c r="CH66" i="1"/>
  <c r="CH68" i="1" s="1"/>
  <c r="S68" i="1"/>
  <c r="AS78" i="1"/>
  <c r="AS100" i="1" s="1"/>
  <c r="AA98" i="1"/>
  <c r="AB99" i="1"/>
  <c r="S100" i="1"/>
  <c r="L22" i="1"/>
  <c r="BV31" i="1"/>
  <c r="BX31" i="1" s="1"/>
  <c r="BS31" i="1" s="1"/>
  <c r="AB31" i="1"/>
  <c r="R34" i="1"/>
  <c r="D34" i="1" s="1"/>
  <c r="S39" i="1"/>
  <c r="S54" i="1" s="1"/>
  <c r="R40" i="1"/>
  <c r="R39" i="1" s="1"/>
  <c r="BY40" i="1"/>
  <c r="CA40" i="1" s="1"/>
  <c r="BL45" i="1"/>
  <c r="BL39" i="1" s="1"/>
  <c r="BL54" i="1" s="1"/>
  <c r="CK47" i="1"/>
  <c r="S63" i="1"/>
  <c r="BD63" i="1"/>
  <c r="BF63" i="1" s="1"/>
  <c r="J63" i="1"/>
  <c r="AT63" i="1"/>
  <c r="O66" i="1"/>
  <c r="O68" i="1" s="1"/>
  <c r="AE68" i="1"/>
  <c r="AZ94" i="1"/>
  <c r="CM96" i="1"/>
  <c r="CB98" i="1"/>
  <c r="CB99" i="1"/>
  <c r="CE66" i="1"/>
  <c r="CG66" i="1" s="1"/>
  <c r="CG68" i="1" s="1"/>
  <c r="O51" i="1"/>
  <c r="AA66" i="1"/>
  <c r="AA68" i="1" s="1"/>
  <c r="P100" i="1"/>
  <c r="I98" i="1"/>
  <c r="CH98" i="1"/>
  <c r="CJ98" i="1" s="1"/>
  <c r="AA99" i="1"/>
  <c r="BG100" i="1"/>
  <c r="O22" i="1"/>
  <c r="CH34" i="1"/>
  <c r="CJ34" i="1" s="1"/>
  <c r="P39" i="1"/>
  <c r="P54" i="1" s="1"/>
  <c r="U40" i="1"/>
  <c r="U39" i="1" s="1"/>
  <c r="AJ40" i="1"/>
  <c r="AJ39" i="1" s="1"/>
  <c r="AV45" i="1"/>
  <c r="BV47" i="1"/>
  <c r="BX47" i="1" s="1"/>
  <c r="U52" i="1"/>
  <c r="R56" i="1"/>
  <c r="I60" i="1"/>
  <c r="BC60" i="1"/>
  <c r="U66" i="1"/>
  <c r="U68" i="1" s="1"/>
  <c r="CN66" i="1"/>
  <c r="CN68" i="1" s="1"/>
  <c r="CH67" i="1"/>
  <c r="CJ67" i="1" s="1"/>
  <c r="S75" i="1"/>
  <c r="BO78" i="1"/>
  <c r="R83" i="1"/>
  <c r="BY96" i="1"/>
  <c r="BY100" i="1" s="1"/>
  <c r="U99" i="1"/>
  <c r="AZ47" i="1"/>
  <c r="CF39" i="1"/>
  <c r="O45" i="1"/>
  <c r="CB45" i="1"/>
  <c r="CD45" i="1" s="1"/>
  <c r="CF52" i="1"/>
  <c r="BI52" i="1"/>
  <c r="BH54" i="1"/>
  <c r="BH101" i="1" s="1"/>
  <c r="H54" i="1"/>
  <c r="I52" i="1"/>
  <c r="BW52" i="1"/>
  <c r="CN22" i="1"/>
  <c r="CK22" i="1"/>
  <c r="AU39" i="1"/>
  <c r="AU54" i="1" s="1"/>
  <c r="AU101" i="1" s="1"/>
  <c r="CC40" i="1"/>
  <c r="CC39" i="1" s="1"/>
  <c r="N39" i="1"/>
  <c r="N54" i="1" s="1"/>
  <c r="CL40" i="1"/>
  <c r="CL39" i="1" s="1"/>
  <c r="AS40" i="1"/>
  <c r="AQ39" i="1"/>
  <c r="AQ54" i="1" s="1"/>
  <c r="BI40" i="1"/>
  <c r="BO40" i="1"/>
  <c r="BO39" i="1" s="1"/>
  <c r="BO54" i="1" s="1"/>
  <c r="BM39" i="1"/>
  <c r="BM54" i="1" s="1"/>
  <c r="BT39" i="1"/>
  <c r="BU47" i="1"/>
  <c r="N63" i="1"/>
  <c r="CC56" i="1"/>
  <c r="CC63" i="1" s="1"/>
  <c r="AJ56" i="1"/>
  <c r="AJ63" i="1" s="1"/>
  <c r="AH63" i="1"/>
  <c r="AY56" i="1"/>
  <c r="AW63" i="1"/>
  <c r="BO56" i="1"/>
  <c r="BO63" i="1" s="1"/>
  <c r="BM63" i="1"/>
  <c r="R22" i="1"/>
  <c r="CE22" i="1"/>
  <c r="CG22" i="1" s="1"/>
  <c r="BV22" i="1"/>
  <c r="BX22" i="1" s="1"/>
  <c r="CK45" i="1"/>
  <c r="CM45" i="1" s="1"/>
  <c r="CF47" i="1"/>
  <c r="CG47" i="1" s="1"/>
  <c r="R47" i="1"/>
  <c r="BT68" i="1"/>
  <c r="I28" i="1"/>
  <c r="V39" i="1"/>
  <c r="V54" i="1" s="1"/>
  <c r="CE67" i="1"/>
  <c r="CG67" i="1" s="1"/>
  <c r="AP67" i="1"/>
  <c r="AP66" i="1" s="1"/>
  <c r="AP68" i="1" s="1"/>
  <c r="CG35" i="1"/>
  <c r="Y39" i="1"/>
  <c r="Y54" i="1" s="1"/>
  <c r="AA40" i="1"/>
  <c r="CN40" i="1"/>
  <c r="BV45" i="1"/>
  <c r="CO45" i="1"/>
  <c r="Z39" i="1"/>
  <c r="Z54" i="1" s="1"/>
  <c r="BY47" i="1"/>
  <c r="CA47" i="1" s="1"/>
  <c r="L47" i="1"/>
  <c r="CO47" i="1"/>
  <c r="AA47" i="1"/>
  <c r="AF54" i="1"/>
  <c r="AF101" i="1" s="1"/>
  <c r="AF99" i="1" s="1"/>
  <c r="CB52" i="1"/>
  <c r="CO60" i="1"/>
  <c r="CO63" i="1" s="1"/>
  <c r="AX63" i="1"/>
  <c r="BG63" i="1"/>
  <c r="BI63" i="1" s="1"/>
  <c r="BI60" i="1"/>
  <c r="CN52" i="1"/>
  <c r="AA52" i="1"/>
  <c r="CG52" i="1"/>
  <c r="AR63" i="1"/>
  <c r="AS60" i="1"/>
  <c r="AS63" i="1" s="1"/>
  <c r="CD60" i="1"/>
  <c r="CL66" i="1"/>
  <c r="CL68" i="1" s="1"/>
  <c r="AU68" i="1"/>
  <c r="U22" i="1"/>
  <c r="CJ22" i="1" s="1"/>
  <c r="X34" i="1"/>
  <c r="BV35" i="1"/>
  <c r="BX35" i="1" s="1"/>
  <c r="BW40" i="1"/>
  <c r="BW39" i="1" s="1"/>
  <c r="M39" i="1"/>
  <c r="M54" i="1" s="1"/>
  <c r="O40" i="1"/>
  <c r="X39" i="1"/>
  <c r="AG40" i="1"/>
  <c r="AP40" i="1"/>
  <c r="AP39" i="1" s="1"/>
  <c r="AN39" i="1"/>
  <c r="AN54" i="1" s="1"/>
  <c r="BR40" i="1"/>
  <c r="BR39" i="1" s="1"/>
  <c r="BP39" i="1"/>
  <c r="BP54" i="1" s="1"/>
  <c r="CE45" i="1"/>
  <c r="CG45" i="1" s="1"/>
  <c r="CI45" i="1"/>
  <c r="CI39" i="1" s="1"/>
  <c r="AA45" i="1"/>
  <c r="AS45" i="1"/>
  <c r="BT47" i="1"/>
  <c r="AX54" i="1"/>
  <c r="BF54" i="1"/>
  <c r="BR52" i="1"/>
  <c r="CB56" i="1"/>
  <c r="CD56" i="1" s="1"/>
  <c r="O56" i="1"/>
  <c r="X56" i="1"/>
  <c r="V63" i="1"/>
  <c r="CK56" i="1"/>
  <c r="AY60" i="1"/>
  <c r="BQ63" i="1"/>
  <c r="BB63" i="1"/>
  <c r="BZ63" i="1" s="1"/>
  <c r="BX66" i="1"/>
  <c r="BX68" i="1" s="1"/>
  <c r="CF66" i="1"/>
  <c r="CF68" i="1" s="1"/>
  <c r="AM66" i="1"/>
  <c r="AV67" i="1"/>
  <c r="AV66" i="1" s="1"/>
  <c r="AV68" i="1" s="1"/>
  <c r="AN100" i="1"/>
  <c r="AP78" i="1"/>
  <c r="AT100" i="1"/>
  <c r="AV78" i="1"/>
  <c r="AV100" i="1" s="1"/>
  <c r="CK78" i="1"/>
  <c r="Z100" i="1"/>
  <c r="CO83" i="1"/>
  <c r="AA83" i="1"/>
  <c r="AA60" i="1"/>
  <c r="Y63" i="1"/>
  <c r="CN60" i="1"/>
  <c r="BM68" i="1"/>
  <c r="BO66" i="1"/>
  <c r="BO68" i="1" s="1"/>
  <c r="CE98" i="1"/>
  <c r="CG98" i="1" s="1"/>
  <c r="AP98" i="1"/>
  <c r="AB98" i="1" s="1"/>
  <c r="CH22" i="1"/>
  <c r="BY35" i="1"/>
  <c r="CA35" i="1" s="1"/>
  <c r="L35" i="1"/>
  <c r="D35" i="1" s="1"/>
  <c r="Q39" i="1"/>
  <c r="Q54" i="1" s="1"/>
  <c r="AR39" i="1"/>
  <c r="AR54" i="1" s="1"/>
  <c r="AR101" i="1" s="1"/>
  <c r="BU39" i="1"/>
  <c r="CK40" i="1"/>
  <c r="BY45" i="1"/>
  <c r="CA45" i="1" s="1"/>
  <c r="CB47" i="1"/>
  <c r="CD47" i="1" s="1"/>
  <c r="O47" i="1"/>
  <c r="T54" i="1"/>
  <c r="I63" i="1"/>
  <c r="P63" i="1"/>
  <c r="CE60" i="1"/>
  <c r="R60" i="1"/>
  <c r="BP63" i="1"/>
  <c r="BR60" i="1"/>
  <c r="BR63" i="1" s="1"/>
  <c r="M63" i="1"/>
  <c r="AG63" i="1"/>
  <c r="V68" i="1"/>
  <c r="CK66" i="1"/>
  <c r="X66" i="1"/>
  <c r="X68" i="1" s="1"/>
  <c r="BT75" i="1"/>
  <c r="AL100" i="1"/>
  <c r="CC78" i="1"/>
  <c r="BF83" i="1"/>
  <c r="BE78" i="1"/>
  <c r="H101" i="1"/>
  <c r="H99" i="1" s="1"/>
  <c r="AO101" i="1"/>
  <c r="CK83" i="1"/>
  <c r="CM83" i="1" s="1"/>
  <c r="X83" i="1"/>
  <c r="CN34" i="1"/>
  <c r="CP34" i="1" s="1"/>
  <c r="W54" i="1"/>
  <c r="CL47" i="1"/>
  <c r="CA51" i="1"/>
  <c r="CM51" i="1"/>
  <c r="J54" i="1"/>
  <c r="AH54" i="1"/>
  <c r="AL54" i="1"/>
  <c r="BB54" i="1"/>
  <c r="BC52" i="1"/>
  <c r="BN54" i="1"/>
  <c r="CN56" i="1"/>
  <c r="CP56" i="1" s="1"/>
  <c r="AA56" i="1"/>
  <c r="BY56" i="1"/>
  <c r="CA56" i="1" s="1"/>
  <c r="L63" i="1"/>
  <c r="BT63" i="1"/>
  <c r="BY60" i="1"/>
  <c r="CA60" i="1" s="1"/>
  <c r="CF63" i="1"/>
  <c r="BF68" i="1"/>
  <c r="W75" i="1"/>
  <c r="CL71" i="1"/>
  <c r="CL75" i="1" s="1"/>
  <c r="BL75" i="1"/>
  <c r="AZ75" i="1" s="1"/>
  <c r="M100" i="1"/>
  <c r="CB78" i="1"/>
  <c r="O78" i="1"/>
  <c r="BV96" i="1"/>
  <c r="BX96" i="1" s="1"/>
  <c r="I96" i="1"/>
  <c r="G100" i="1"/>
  <c r="V75" i="1"/>
  <c r="CK71" i="1"/>
  <c r="X71" i="1"/>
  <c r="AN75" i="1"/>
  <c r="CE71" i="1"/>
  <c r="AC101" i="1"/>
  <c r="AB75" i="1"/>
  <c r="Y100" i="1"/>
  <c r="CN78" i="1"/>
  <c r="AA78" i="1"/>
  <c r="BQ101" i="1"/>
  <c r="F101" i="1"/>
  <c r="L28" i="1"/>
  <c r="CI47" i="1"/>
  <c r="AD54" i="1"/>
  <c r="AJ47" i="1"/>
  <c r="CE51" i="1"/>
  <c r="CG51" i="1" s="1"/>
  <c r="R51" i="1"/>
  <c r="G54" i="1"/>
  <c r="K54" i="1"/>
  <c r="R52" i="1"/>
  <c r="AE54" i="1"/>
  <c r="AI54" i="1"/>
  <c r="AP52" i="1"/>
  <c r="AB52" i="1" s="1"/>
  <c r="BK54" i="1"/>
  <c r="BK101" i="1" s="1"/>
  <c r="CI52" i="1"/>
  <c r="AM56" i="1"/>
  <c r="BC56" i="1"/>
  <c r="CH56" i="1"/>
  <c r="CJ56" i="1" s="1"/>
  <c r="T63" i="1"/>
  <c r="T101" i="1" s="1"/>
  <c r="CI60" i="1"/>
  <c r="CI63" i="1" s="1"/>
  <c r="AN63" i="1"/>
  <c r="AP60" i="1"/>
  <c r="AP63" i="1" s="1"/>
  <c r="AV63" i="1"/>
  <c r="Q63" i="1"/>
  <c r="AK63" i="1"/>
  <c r="J68" i="1"/>
  <c r="BY66" i="1"/>
  <c r="L66" i="1"/>
  <c r="L68" i="1" s="1"/>
  <c r="AL68" i="1"/>
  <c r="CC66" i="1"/>
  <c r="CC68" i="1" s="1"/>
  <c r="AX68" i="1"/>
  <c r="CO66" i="1"/>
  <c r="CO68" i="1" s="1"/>
  <c r="BX67" i="1"/>
  <c r="P68" i="1"/>
  <c r="J75" i="1"/>
  <c r="BY71" i="1"/>
  <c r="CH71" i="1"/>
  <c r="E101" i="1"/>
  <c r="BX78" i="1"/>
  <c r="L94" i="1"/>
  <c r="L100" i="1" s="1"/>
  <c r="BZ94" i="1"/>
  <c r="CA94" i="1" s="1"/>
  <c r="K100" i="1"/>
  <c r="BY52" i="1"/>
  <c r="CC52" i="1"/>
  <c r="CK52" i="1"/>
  <c r="CO52" i="1"/>
  <c r="BV60" i="1"/>
  <c r="CH60" i="1"/>
  <c r="CL60" i="1"/>
  <c r="CL63" i="1" s="1"/>
  <c r="CB67" i="1"/>
  <c r="CD67" i="1" s="1"/>
  <c r="CN67" i="1"/>
  <c r="CP67" i="1" s="1"/>
  <c r="AI101" i="1"/>
  <c r="AI99" i="1" s="1"/>
  <c r="AI98" i="1"/>
  <c r="BT100" i="1"/>
  <c r="CL100" i="1"/>
  <c r="N100" i="1"/>
  <c r="CC83" i="1"/>
  <c r="W101" i="1"/>
  <c r="BZ83" i="1"/>
  <c r="CA83" i="1" s="1"/>
  <c r="AX100" i="1"/>
  <c r="AX101" i="1" s="1"/>
  <c r="BX83" i="1"/>
  <c r="CI96" i="1"/>
  <c r="CJ96" i="1" s="1"/>
  <c r="U96" i="1"/>
  <c r="X98" i="1"/>
  <c r="CK98" i="1"/>
  <c r="CM98" i="1" s="1"/>
  <c r="BV52" i="1"/>
  <c r="BZ52" i="1"/>
  <c r="BZ54" i="1" s="1"/>
  <c r="CH52" i="1"/>
  <c r="CL52" i="1"/>
  <c r="CL54" i="1" s="1"/>
  <c r="BF60" i="1"/>
  <c r="BL66" i="1"/>
  <c r="BL68" i="1" s="1"/>
  <c r="Z75" i="1"/>
  <c r="CO71" i="1"/>
  <c r="CO75" i="1" s="1"/>
  <c r="BW71" i="1"/>
  <c r="CB71" i="1"/>
  <c r="CF71" i="1"/>
  <c r="CF75" i="1" s="1"/>
  <c r="AK100" i="1"/>
  <c r="AM78" i="1"/>
  <c r="BU100" i="1"/>
  <c r="CH78" i="1"/>
  <c r="CH83" i="1"/>
  <c r="CJ83" i="1" s="1"/>
  <c r="U83" i="1"/>
  <c r="AM83" i="1"/>
  <c r="AB83" i="1" s="1"/>
  <c r="BC83" i="1"/>
  <c r="BB100" i="1"/>
  <c r="BB78" i="1"/>
  <c r="BC78" i="1" s="1"/>
  <c r="AZ96" i="1"/>
  <c r="CE78" i="1"/>
  <c r="BO83" i="1"/>
  <c r="BN100" i="1"/>
  <c r="BN101" i="1" s="1"/>
  <c r="CG89" i="1"/>
  <c r="BS89" i="1" s="1"/>
  <c r="CB94" i="1"/>
  <c r="CD94" i="1" s="1"/>
  <c r="CF94" i="1"/>
  <c r="AP94" i="1"/>
  <c r="AB94" i="1" s="1"/>
  <c r="CE94" i="1"/>
  <c r="CG94" i="1" s="1"/>
  <c r="R96" i="1"/>
  <c r="CN96" i="1"/>
  <c r="AA96" i="1"/>
  <c r="X99" i="1"/>
  <c r="CK99" i="1"/>
  <c r="CM99" i="1" s="1"/>
  <c r="V100" i="1"/>
  <c r="AW100" i="1"/>
  <c r="BI100" i="1"/>
  <c r="CF78" i="1"/>
  <c r="CB83" i="1"/>
  <c r="CD83" i="1" s="1"/>
  <c r="CF83" i="1"/>
  <c r="CN83" i="1"/>
  <c r="BZ96" i="1"/>
  <c r="CF96" i="1"/>
  <c r="CG96" i="1" s="1"/>
  <c r="CO96" i="1"/>
  <c r="CO100" i="1" s="1"/>
  <c r="CE99" i="1"/>
  <c r="CG99" i="1" s="1"/>
  <c r="BW98" i="1"/>
  <c r="BX98" i="1" s="1"/>
  <c r="CP71" i="1" l="1"/>
  <c r="CP75" i="1" s="1"/>
  <c r="BS28" i="1"/>
  <c r="Q101" i="1"/>
  <c r="CP83" i="1"/>
  <c r="CC100" i="1"/>
  <c r="Z101" i="1"/>
  <c r="CI100" i="1"/>
  <c r="CM47" i="1"/>
  <c r="CD40" i="1"/>
  <c r="AK54" i="1"/>
  <c r="AK101" i="1" s="1"/>
  <c r="CP45" i="1"/>
  <c r="CA39" i="1"/>
  <c r="BD101" i="1"/>
  <c r="CG83" i="1"/>
  <c r="BS83" i="1" s="1"/>
  <c r="CA63" i="1"/>
  <c r="U54" i="1"/>
  <c r="AE101" i="1"/>
  <c r="D51" i="1"/>
  <c r="AY100" i="1"/>
  <c r="CN75" i="1"/>
  <c r="BP101" i="1"/>
  <c r="BR101" i="1" s="1"/>
  <c r="BY63" i="1"/>
  <c r="R100" i="1"/>
  <c r="CH39" i="1"/>
  <c r="CH54" i="1" s="1"/>
  <c r="J101" i="1"/>
  <c r="AZ56" i="1"/>
  <c r="AZ45" i="1"/>
  <c r="CB66" i="1"/>
  <c r="CB68" i="1" s="1"/>
  <c r="BO100" i="1"/>
  <c r="CE68" i="1"/>
  <c r="BM101" i="1"/>
  <c r="BO101" i="1" s="1"/>
  <c r="BG101" i="1"/>
  <c r="CJ47" i="1"/>
  <c r="X63" i="1"/>
  <c r="CG39" i="1"/>
  <c r="CG54" i="1" s="1"/>
  <c r="AV39" i="1"/>
  <c r="AV54" i="1" s="1"/>
  <c r="AV101" i="1" s="1"/>
  <c r="BJ101" i="1"/>
  <c r="BL101" i="1" s="1"/>
  <c r="AZ60" i="1"/>
  <c r="X54" i="1"/>
  <c r="AQ101" i="1"/>
  <c r="S101" i="1"/>
  <c r="O63" i="1"/>
  <c r="AB56" i="1"/>
  <c r="R63" i="1"/>
  <c r="CB39" i="1"/>
  <c r="CB54" i="1" s="1"/>
  <c r="D45" i="1"/>
  <c r="P101" i="1"/>
  <c r="AY63" i="1"/>
  <c r="BR54" i="1"/>
  <c r="CP47" i="1"/>
  <c r="R54" i="1"/>
  <c r="BS51" i="1"/>
  <c r="X100" i="1"/>
  <c r="CD39" i="1"/>
  <c r="BS98" i="1"/>
  <c r="D83" i="1"/>
  <c r="AP54" i="1"/>
  <c r="AB47" i="1"/>
  <c r="AZ68" i="1"/>
  <c r="AH101" i="1"/>
  <c r="AB45" i="1"/>
  <c r="BS94" i="1"/>
  <c r="AW101" i="1"/>
  <c r="BC63" i="1"/>
  <c r="BS22" i="1"/>
  <c r="D98" i="1"/>
  <c r="CJ66" i="1"/>
  <c r="CJ68" i="1" s="1"/>
  <c r="AT101" i="1"/>
  <c r="BS35" i="1"/>
  <c r="D47" i="1"/>
  <c r="BT101" i="1"/>
  <c r="CA52" i="1"/>
  <c r="BY54" i="1"/>
  <c r="Y101" i="1"/>
  <c r="BW99" i="1"/>
  <c r="BX99" i="1" s="1"/>
  <c r="BS99" i="1" s="1"/>
  <c r="I99" i="1"/>
  <c r="CK68" i="1"/>
  <c r="CM66" i="1"/>
  <c r="CM68" i="1" s="1"/>
  <c r="D60" i="1"/>
  <c r="BT54" i="1"/>
  <c r="D40" i="1"/>
  <c r="O39" i="1"/>
  <c r="O54" i="1" s="1"/>
  <c r="BI39" i="1"/>
  <c r="AZ39" i="1" s="1"/>
  <c r="AZ40" i="1"/>
  <c r="AD101" i="1"/>
  <c r="BX71" i="1"/>
  <c r="BW75" i="1"/>
  <c r="BX52" i="1"/>
  <c r="CL101" i="1"/>
  <c r="BS67" i="1"/>
  <c r="AZ63" i="1"/>
  <c r="CI54" i="1"/>
  <c r="CI101" i="1" s="1"/>
  <c r="D94" i="1"/>
  <c r="CE63" i="1"/>
  <c r="CG60" i="1"/>
  <c r="CG63" i="1" s="1"/>
  <c r="AP100" i="1"/>
  <c r="AP101" i="1" s="1"/>
  <c r="AB67" i="1"/>
  <c r="AB60" i="1"/>
  <c r="CM60" i="1"/>
  <c r="CP52" i="1"/>
  <c r="BV39" i="1"/>
  <c r="BV54" i="1" s="1"/>
  <c r="BX45" i="1"/>
  <c r="CE39" i="1"/>
  <c r="CE54" i="1" s="1"/>
  <c r="D56" i="1"/>
  <c r="CJ45" i="1"/>
  <c r="CJ39" i="1" s="1"/>
  <c r="BI54" i="1"/>
  <c r="CO39" i="1"/>
  <c r="CO54" i="1" s="1"/>
  <c r="CO101" i="1" s="1"/>
  <c r="D22" i="1"/>
  <c r="V101" i="1"/>
  <c r="BB101" i="1"/>
  <c r="BB99" i="1" s="1"/>
  <c r="BB98" i="1"/>
  <c r="BZ78" i="1"/>
  <c r="CH63" i="1"/>
  <c r="CJ60" i="1"/>
  <c r="CJ63" i="1" s="1"/>
  <c r="CM52" i="1"/>
  <c r="BY75" i="1"/>
  <c r="CA71" i="1"/>
  <c r="CA75" i="1" s="1"/>
  <c r="AA100" i="1"/>
  <c r="X75" i="1"/>
  <c r="D75" i="1" s="1"/>
  <c r="D71" i="1"/>
  <c r="G101" i="1"/>
  <c r="M101" i="1"/>
  <c r="D66" i="1"/>
  <c r="AL101" i="1"/>
  <c r="AL99" i="1" s="1"/>
  <c r="AL98" i="1"/>
  <c r="CP66" i="1"/>
  <c r="CP68" i="1" s="1"/>
  <c r="CN63" i="1"/>
  <c r="CP60" i="1"/>
  <c r="CP63" i="1" s="1"/>
  <c r="CK100" i="1"/>
  <c r="CM78" i="1"/>
  <c r="CM100" i="1" s="1"/>
  <c r="AN101" i="1"/>
  <c r="AM68" i="1"/>
  <c r="AB68" i="1" s="1"/>
  <c r="AB66" i="1"/>
  <c r="CM56" i="1"/>
  <c r="BS56" i="1" s="1"/>
  <c r="CK63" i="1"/>
  <c r="AJ54" i="1"/>
  <c r="AJ101" i="1" s="1"/>
  <c r="AB40" i="1"/>
  <c r="AG39" i="1"/>
  <c r="CD63" i="1"/>
  <c r="CP40" i="1"/>
  <c r="CN39" i="1"/>
  <c r="CN54" i="1" s="1"/>
  <c r="L39" i="1"/>
  <c r="L54" i="1" s="1"/>
  <c r="L101" i="1" s="1"/>
  <c r="BU54" i="1"/>
  <c r="BU101" i="1" s="1"/>
  <c r="AS39" i="1"/>
  <c r="AS54" i="1" s="1"/>
  <c r="AS101" i="1" s="1"/>
  <c r="BW54" i="1"/>
  <c r="CF54" i="1"/>
  <c r="CB75" i="1"/>
  <c r="CD71" i="1"/>
  <c r="CD75" i="1" s="1"/>
  <c r="N101" i="1"/>
  <c r="N99" i="1" s="1"/>
  <c r="N98" i="1"/>
  <c r="CC98" i="1" s="1"/>
  <c r="CG71" i="1"/>
  <c r="CG75" i="1" s="1"/>
  <c r="CE75" i="1"/>
  <c r="O100" i="1"/>
  <c r="D78" i="1"/>
  <c r="AZ66" i="1"/>
  <c r="AA63" i="1"/>
  <c r="CD52" i="1"/>
  <c r="CP96" i="1"/>
  <c r="BS96" i="1" s="1"/>
  <c r="BC100" i="1"/>
  <c r="CH100" i="1"/>
  <c r="CJ78" i="1"/>
  <c r="CJ100" i="1" s="1"/>
  <c r="AB78" i="1"/>
  <c r="AM100" i="1"/>
  <c r="U100" i="1"/>
  <c r="CH75" i="1"/>
  <c r="CJ71" i="1"/>
  <c r="CJ75" i="1" s="1"/>
  <c r="BY68" i="1"/>
  <c r="CA66" i="1"/>
  <c r="CA68" i="1" s="1"/>
  <c r="CB100" i="1"/>
  <c r="CD78" i="1"/>
  <c r="CD100" i="1" s="1"/>
  <c r="AM63" i="1"/>
  <c r="BC54" i="1"/>
  <c r="AZ52" i="1"/>
  <c r="BI101" i="1"/>
  <c r="CF100" i="1"/>
  <c r="CE100" i="1"/>
  <c r="CG78" i="1"/>
  <c r="AZ83" i="1"/>
  <c r="CJ52" i="1"/>
  <c r="BV63" i="1"/>
  <c r="BX60" i="1"/>
  <c r="CC54" i="1"/>
  <c r="CC101" i="1" s="1"/>
  <c r="K98" i="1"/>
  <c r="K101" i="1"/>
  <c r="K99" i="1" s="1"/>
  <c r="BZ99" i="1" s="1"/>
  <c r="BV100" i="1"/>
  <c r="CN100" i="1"/>
  <c r="CP78" i="1"/>
  <c r="CK75" i="1"/>
  <c r="CM71" i="1"/>
  <c r="CM75" i="1" s="1"/>
  <c r="D96" i="1"/>
  <c r="D68" i="1"/>
  <c r="BE100" i="1"/>
  <c r="BF78" i="1"/>
  <c r="BF100" i="1" s="1"/>
  <c r="CM40" i="1"/>
  <c r="CM39" i="1" s="1"/>
  <c r="CK39" i="1"/>
  <c r="CK54" i="1" s="1"/>
  <c r="CB63" i="1"/>
  <c r="AA39" i="1"/>
  <c r="AA54" i="1" s="1"/>
  <c r="D28" i="1"/>
  <c r="BX40" i="1"/>
  <c r="D52" i="1"/>
  <c r="I54" i="1"/>
  <c r="BW101" i="1" l="1"/>
  <c r="CA54" i="1"/>
  <c r="CP39" i="1"/>
  <c r="U101" i="1"/>
  <c r="R101" i="1"/>
  <c r="CG100" i="1"/>
  <c r="CG101" i="1" s="1"/>
  <c r="AY101" i="1"/>
  <c r="CD66" i="1"/>
  <c r="CD68" i="1" s="1"/>
  <c r="BS68" i="1" s="1"/>
  <c r="AB63" i="1"/>
  <c r="CJ54" i="1"/>
  <c r="CJ101" i="1" s="1"/>
  <c r="BS47" i="1"/>
  <c r="CP54" i="1"/>
  <c r="CE101" i="1"/>
  <c r="AZ54" i="1"/>
  <c r="CB101" i="1"/>
  <c r="D63" i="1"/>
  <c r="CD54" i="1"/>
  <c r="BY101" i="1"/>
  <c r="BZ100" i="1"/>
  <c r="BZ101" i="1" s="1"/>
  <c r="CA78" i="1"/>
  <c r="BX63" i="1"/>
  <c r="BS60" i="1"/>
  <c r="O101" i="1"/>
  <c r="BX39" i="1"/>
  <c r="BX54" i="1" s="1"/>
  <c r="BS40" i="1"/>
  <c r="BE98" i="1"/>
  <c r="BE101" i="1"/>
  <c r="CN101" i="1"/>
  <c r="BZ98" i="1"/>
  <c r="BC101" i="1"/>
  <c r="AZ100" i="1"/>
  <c r="CK101" i="1"/>
  <c r="CM54" i="1"/>
  <c r="BS52" i="1"/>
  <c r="D99" i="1"/>
  <c r="I100" i="1"/>
  <c r="D54" i="1"/>
  <c r="BV101" i="1"/>
  <c r="CH101" i="1"/>
  <c r="CC99" i="1"/>
  <c r="D39" i="1"/>
  <c r="X101" i="1"/>
  <c r="CP100" i="1"/>
  <c r="CF101" i="1"/>
  <c r="AM101" i="1"/>
  <c r="AB100" i="1"/>
  <c r="AZ78" i="1"/>
  <c r="AG54" i="1"/>
  <c r="AB39" i="1"/>
  <c r="AA101" i="1"/>
  <c r="BX100" i="1"/>
  <c r="BS45" i="1"/>
  <c r="CM63" i="1"/>
  <c r="BX75" i="1"/>
  <c r="BS75" i="1" s="1"/>
  <c r="BS71" i="1"/>
  <c r="BS66" i="1" l="1"/>
  <c r="CP101" i="1"/>
  <c r="CD101" i="1"/>
  <c r="BS54" i="1"/>
  <c r="BS63" i="1"/>
  <c r="CM101" i="1"/>
  <c r="BX101" i="1"/>
  <c r="D100" i="1"/>
  <c r="I101" i="1"/>
  <c r="D101" i="1" s="1"/>
  <c r="BS39" i="1"/>
  <c r="BE99" i="1"/>
  <c r="BF101" i="1"/>
  <c r="AZ101" i="1" s="1"/>
  <c r="AG101" i="1"/>
  <c r="AB101" i="1" s="1"/>
  <c r="AB54" i="1"/>
  <c r="CA100" i="1"/>
  <c r="CA101" i="1" s="1"/>
  <c r="BS78" i="1"/>
  <c r="BS100" i="1" l="1"/>
  <c r="BS101" i="1"/>
</calcChain>
</file>

<file path=xl/sharedStrings.xml><?xml version="1.0" encoding="utf-8"?>
<sst xmlns="http://schemas.openxmlformats.org/spreadsheetml/2006/main" count="198" uniqueCount="108">
  <si>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</t>
  </si>
  <si>
    <t xml:space="preserve">          Проектом постановления Администрации города «О внесении изменений в постановление Администрации города Димитровграда от 30.09.2015 «№3275» вносятся изменения в муниципальную программу «Развитие физической культуры и спорта в городе Димитровграде Ульяновской области»,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</si>
  <si>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2022 году: за счет средств местного бюджета (+730,0 тыс.р.).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 в 2022 году: за счет средств местного бюджета (+670,0 тыс.р.).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</si>
  <si>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3)Уменьшение финансирования мероприятия "Обеспечение деятельности казенных учреждений" на 2022 год за счет средств местного бюджета (-300,0 тыс.руб.).</t>
  </si>
  <si>
    <t xml:space="preserve">5)Увеличение финансирования мероприятия "Обеспечение деятельности Комитета по физической культуре и спорту" за счет средств местного бюджета на 2022 год (+128,48594 тыс.руб.).                                    </t>
  </si>
  <si>
    <t>6) Уменьшение финансирования мероприятия "Обеспечение безопасности и антитеррористической защищенности муниципальных спортивных объектов" за счет средств местного бюджета на 2021 год (-234,72919 тыс.руб.);                                                                                                                                                                                                                                                                                                                                                                                                                     7) Уменьшение финансирования мероприятия  "Проведение текущего ремонта спортивных сооружений"  в 2021 году: за счет средств городского бюджета (-563,3950 тыс.руб.) и изменение финансирования в 2022 году за счет средств местного и областного бюджета в связи с формированием проекта обл.бюджета;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 Уменьшение финансирования мероприятия "Создание спортивного газона на стадионе "Строитель" в 2021 году за счет средств городского бюджета (-1770,56616 тыс.руб.);</t>
  </si>
  <si>
    <t xml:space="preserve">9) Уменьшение финансирования мероприятия "Предоставление субсидии некоммерческим организациям- ТОСам на финансовое обеспечение затрат, связанных с созданием открытых дворовых спортивных площадок на  территории города Димитровграда Ульяновской области"  в 2021 году: за счет средств городского бюджета (-273,68421 тыс.руб.); за счет средств областного бюджета (-5200,0 тыс.руб.)                                                                                                                                                                                                                                                                                                                                                                               10)Уменьшение финансирования мероприятия "Создание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области"  в 2021 году: за счет средств городского бюджета (-157,89474 тыс.руб.); за счет средств областного бюджета (-3000,00 тыс.руб.)                                                                                                                                                     </t>
  </si>
  <si>
    <t>№ п/п</t>
  </si>
  <si>
    <t>Наименование мероприятия</t>
  </si>
  <si>
    <t>Ответственный исполнитель</t>
  </si>
  <si>
    <t>примечание</t>
  </si>
  <si>
    <t>до изм.2019</t>
  </si>
  <si>
    <t>сумма изм.2019</t>
  </si>
  <si>
    <t>До изм</t>
  </si>
  <si>
    <t>Сумма изм.</t>
  </si>
  <si>
    <t>1. Основное мероприятие  «Развитие массового спорта»</t>
  </si>
  <si>
    <t>1.1.</t>
  </si>
  <si>
    <t>Проведение официальных физкультурных и спортивных мероприятий, формирование сборных команд и обеспечение участия городских спортсменов в региональных физкультурных и спортивных мероприятиях в соответствии с Единым календарным планом и планом общественно-значимых мероприятий города Димитровграда Ульяновской области</t>
  </si>
  <si>
    <t>КФК и С</t>
  </si>
  <si>
    <t>КФКиС (спорт мероприятия)</t>
  </si>
  <si>
    <t>МКУ СШ "Нейтрон"*</t>
  </si>
  <si>
    <t xml:space="preserve">МБУ СШ* </t>
  </si>
  <si>
    <t>МБУ СШ «ЛАДА» * </t>
  </si>
  <si>
    <t>МАУ «СК «Нейтрон»*</t>
  </si>
  <si>
    <t>1.2.</t>
  </si>
  <si>
    <t xml:space="preserve">Организация тренировочного процесса муниципальных спортивных школ на спортивных сооружениях немуниципальной формы собственности города Димитровграда Ульяновской области </t>
  </si>
  <si>
    <t>МБУ СШ*</t>
  </si>
  <si>
    <t xml:space="preserve"> 1.3.</t>
  </si>
  <si>
    <t>Организация спортивных мероприятий при подготовке и участии спортсменов во всероссийских соревнованиях города Димитровграда Ульяновской области</t>
  </si>
  <si>
    <t>МБУ ДО СДЮСШОР*</t>
  </si>
  <si>
    <t>1.4.</t>
  </si>
  <si>
    <t>Реализация мероприятий всероссийского физкультурно-оздоровительного комплекса «Готов к труду и обороне» города Димитровграда Ульяновской области</t>
  </si>
  <si>
    <t xml:space="preserve"> 1.4.</t>
  </si>
  <si>
    <t>Субсидии на обеспечение деятельности  некоммерческим организациям города Димитровграда Ульяновской области</t>
  </si>
  <si>
    <t>ДМОО «Федерация футбола»*</t>
  </si>
  <si>
    <t>ДМОО «Федерация хоккея»*</t>
  </si>
  <si>
    <t>АНО «ФК «Лада»*</t>
  </si>
  <si>
    <t xml:space="preserve"> 1.5.</t>
  </si>
  <si>
    <t>Обеспечение оказания муниципальных услуг населению в сфере физической культуры и спорта, в том числе:</t>
  </si>
  <si>
    <t> -субсидии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</si>
  <si>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Увеличение за счет средств местного бюджета на  2022 г.+730,0 тыс.руб.на выплату з/пл</t>
  </si>
  <si>
    <t xml:space="preserve">МБУ СШ «Нейтрон»* </t>
  </si>
  <si>
    <t> -субсидии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</si>
  <si>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Увеличение за счет средств местного бюджета на  2022 г. +670,0 тыс.руб.на выплату з/пл</t>
  </si>
  <si>
    <t>1.6.</t>
  </si>
  <si>
    <t>Предоставление субсидий на иные цели (всего), в том числе:</t>
  </si>
  <si>
    <t>-погашение кредиторской задолженности</t>
  </si>
  <si>
    <t xml:space="preserve"> -софинансирование реализации проектов развития поселений и городских округов Ульяновской области, подготовленных на основе местных инициатив граждан</t>
  </si>
  <si>
    <t>1.7.</t>
  </si>
  <si>
    <t>Обеспечение деятельности казенных                       учреждений</t>
  </si>
  <si>
    <t>Уменьшение за счет средств местного бюджета на  2022 г. -300,0 тыс.руб.на выплату з/пл</t>
  </si>
  <si>
    <t>МКУ СШ «Нейтрон»</t>
  </si>
  <si>
    <t>ИТОГО по мероприятию:</t>
  </si>
  <si>
    <t>2. Основное мероприятие «Реализация регионального проекта "Спорт - норма жизни», направленного на достижение соответствующих результатов реализации федерального проекта "Спорт - норма жизни"</t>
  </si>
  <si>
    <t>2.1.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</si>
  <si>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</si>
  <si>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 xml:space="preserve">КФКиС* </t>
  </si>
  <si>
    <t xml:space="preserve">МКУ СШ «Нейтрон»* </t>
  </si>
  <si>
    <t>2.2.</t>
  </si>
  <si>
    <t>Оснащение объектов спортивной инфраструктуры спортивно-технологическим оборудованием</t>
  </si>
  <si>
    <t>3. Подпрограмма 1 «Обеспечение реализации муниципальной программы»</t>
  </si>
  <si>
    <t>1.Основное мероприятие 1 «Обеспечение деятельности Комитета по физической культуре и спорту»</t>
  </si>
  <si>
    <t>3.1.</t>
  </si>
  <si>
    <t>Обеспечение деятельности Комитета по физической культуре и спорту, в т.ч.:</t>
  </si>
  <si>
    <t>3.1.1.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</si>
  <si>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</si>
  <si>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</si>
  <si>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ИТОГО по подпрограмме:</t>
  </si>
  <si>
    <r>
      <t>4. Подпрограмма 2 «Обеспечение безопасности и антитеррористической защищенности муниципальных спортивных объектов»</t>
    </r>
    <r>
      <rPr>
        <sz val="11"/>
        <color indexed="8"/>
        <rFont val="Times New Roman"/>
        <family val="1"/>
        <charset val="204"/>
      </rPr>
      <t>  </t>
    </r>
  </si>
  <si>
    <t>1. Основное мероприятие 2 «Обеспечение безопасности и антитеррористической защищенности муниципальных спортивных объектов»</t>
  </si>
  <si>
    <t>4.1.</t>
  </si>
  <si>
    <t xml:space="preserve"> Обеспечение безопасности и антитеррористической защищенности муниципальных спортивных объектов</t>
  </si>
  <si>
    <t>5.Подпрограмма 4 «Укрепление муниципальной материально-технической базы спорта»</t>
  </si>
  <si>
    <t>1.Основное мероприятие 4 «Развитие материально-технической базы для занятий физической культурой и спортом»</t>
  </si>
  <si>
    <t>5.1.</t>
  </si>
  <si>
    <t xml:space="preserve">Субсидии на софинансирование развития материально-технической базы муниципальных учреждений, осуществляющих спортивную подготовку в соответствии с требованиями федеральных стандартов спортивной подготовки </t>
  </si>
  <si>
    <t>5.2.</t>
  </si>
  <si>
    <t>Проведение текущего ремонта спортивных сооружений</t>
  </si>
  <si>
    <t>4.2.</t>
  </si>
  <si>
    <t>Приобретение современного оборудования и спортинвентаря</t>
  </si>
  <si>
    <t>МБУ СШ «Димитровград»* </t>
  </si>
  <si>
    <t>Приобретение спортивного инвентаря и спортивного оборудования</t>
  </si>
  <si>
    <t>5.3.</t>
  </si>
  <si>
    <t>Создание натурального газона на стадионе "Строитель"</t>
  </si>
  <si>
    <t>МБУ СШ "ЛАДА"*</t>
  </si>
  <si>
    <t>5.4.</t>
  </si>
  <si>
    <t>Предоставление субсидии некоммерческим организациям - ТОСам на финансовое обеспечение затрат, связанных с созданием открытых дворовых спортивных площадок на территории города Димитровграда Ульяновской области</t>
  </si>
  <si>
    <t>5.5.</t>
  </si>
  <si>
    <t xml:space="preserve">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 </t>
  </si>
  <si>
    <t>ВСЕГО  по муниципальной программе:</t>
  </si>
  <si>
    <t>к постановлению</t>
  </si>
  <si>
    <t>Администрации города</t>
  </si>
  <si>
    <t>от_______________2022 №</t>
  </si>
  <si>
    <t>«ПРИЛОЖЕНИЕ №1</t>
  </si>
  <si>
    <t>к муниципальной программе</t>
  </si>
  <si>
    <t>СИСТЕМА</t>
  </si>
  <si>
    <t>программных мероприятий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</si>
  <si>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</si>
  <si>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</si>
  <si>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** </t>
  </si>
  <si>
    <t>Бюджетные ассигнования федерального бюджета**</t>
  </si>
  <si>
    <t>Итого</t>
  </si>
  <si>
    <t xml:space="preserve"> Финансовое обеспечение всего:</t>
  </si>
  <si>
    <t>по годам (тыс.руб.)</t>
  </si>
  <si>
    <t>*-участвуют в реализации системы программных мероприятий по согласованию</t>
  </si>
  <si>
    <t>**средства федерального и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программы.</t>
  </si>
  <si>
    <t>____________________».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</si>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</sst>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.5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1"/>
      <color theme="8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theme="8" tint="-0.49998474074526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8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1"/>
      <color theme="8" tint="-0.499984740745262"/>
      <name val="Calibri"/>
      <family val="2"/>
      <charset val="204"/>
    </font>
    <font>
      <sz val="11"/>
      <color theme="8" tint="-0.499984740745262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49" fontId="4" fillId="2" borderId="0" xfId="0" applyNumberFormat="1" applyFont="1" applyFill="1"/>
    <xf numFmtId="0" fontId="0" fillId="3" borderId="0" xfId="0" applyFill="1"/>
    <xf numFmtId="49" fontId="4" fillId="3" borderId="0" xfId="0" applyNumberFormat="1" applyFont="1" applyFill="1"/>
    <xf numFmtId="0" fontId="10" fillId="0" borderId="0" xfId="0" applyFont="1"/>
    <xf numFmtId="0" fontId="12" fillId="0" borderId="0" xfId="0" applyFont="1"/>
    <xf numFmtId="1" fontId="8" fillId="3" borderId="2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vertical="center" wrapText="1"/>
    </xf>
    <xf numFmtId="1" fontId="13" fillId="3" borderId="15" xfId="0" applyNumberFormat="1" applyFont="1" applyFill="1" applyBorder="1" applyAlignment="1">
      <alignment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14" fillId="2" borderId="10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11" fillId="2" borderId="3" xfId="0" applyNumberFormat="1" applyFont="1" applyFill="1" applyBorder="1" applyAlignment="1">
      <alignment horizontal="center" vertical="center" textRotation="90" wrapText="1"/>
    </xf>
    <xf numFmtId="164" fontId="11" fillId="4" borderId="3" xfId="0" applyNumberFormat="1" applyFont="1" applyFill="1" applyBorder="1" applyAlignment="1">
      <alignment horizontal="center" vertical="center" textRotation="90" wrapText="1"/>
    </xf>
    <xf numFmtId="164" fontId="11" fillId="2" borderId="11" xfId="0" applyNumberFormat="1" applyFont="1" applyFill="1" applyBorder="1" applyAlignment="1">
      <alignment horizontal="center" vertical="center" textRotation="90" wrapText="1"/>
    </xf>
    <xf numFmtId="164" fontId="15" fillId="2" borderId="3" xfId="0" applyNumberFormat="1" applyFont="1" applyFill="1" applyBorder="1" applyAlignment="1">
      <alignment horizontal="center" vertical="center" textRotation="90" wrapText="1"/>
    </xf>
    <xf numFmtId="164" fontId="6" fillId="2" borderId="29" xfId="0" applyNumberFormat="1" applyFont="1" applyFill="1" applyBorder="1" applyAlignment="1">
      <alignment horizontal="center" vertical="center" textRotation="90" wrapText="1"/>
    </xf>
    <xf numFmtId="164" fontId="14" fillId="2" borderId="30" xfId="0" applyNumberFormat="1" applyFont="1" applyFill="1" applyBorder="1" applyAlignment="1">
      <alignment horizontal="center" vertical="center" textRotation="90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3" borderId="31" xfId="0" applyNumberFormat="1" applyFont="1" applyFill="1" applyBorder="1" applyAlignment="1">
      <alignment horizontal="center" vertical="center" textRotation="90" wrapText="1"/>
    </xf>
    <xf numFmtId="164" fontId="14" fillId="2" borderId="5" xfId="0" applyNumberFormat="1" applyFont="1" applyFill="1" applyBorder="1" applyAlignment="1">
      <alignment horizontal="center" vertical="center" textRotation="90" wrapText="1"/>
    </xf>
    <xf numFmtId="164" fontId="6" fillId="2" borderId="31" xfId="0" applyNumberFormat="1" applyFont="1" applyFill="1" applyBorder="1" applyAlignment="1">
      <alignment horizontal="center" vertical="center" textRotation="90" wrapText="1"/>
    </xf>
    <xf numFmtId="164" fontId="14" fillId="2" borderId="33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4" fontId="6" fillId="3" borderId="29" xfId="0" applyNumberFormat="1" applyFont="1" applyFill="1" applyBorder="1" applyAlignment="1">
      <alignment horizontal="center" vertical="center" textRotation="90" wrapText="1"/>
    </xf>
    <xf numFmtId="0" fontId="9" fillId="3" borderId="32" xfId="0" applyFont="1" applyFill="1" applyBorder="1" applyAlignment="1">
      <alignment vertical="center" wrapText="1"/>
    </xf>
    <xf numFmtId="165" fontId="6" fillId="4" borderId="3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Border="1" applyAlignment="1">
      <alignment vertical="center" wrapText="1"/>
    </xf>
    <xf numFmtId="164" fontId="14" fillId="2" borderId="3" xfId="0" applyNumberFormat="1" applyFont="1" applyFill="1" applyBorder="1" applyAlignment="1">
      <alignment horizontal="center" vertical="center" textRotation="90" wrapText="1"/>
    </xf>
    <xf numFmtId="164" fontId="14" fillId="4" borderId="3" xfId="0" applyNumberFormat="1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vertical="center" wrapText="1"/>
    </xf>
    <xf numFmtId="164" fontId="17" fillId="4" borderId="3" xfId="0" applyNumberFormat="1" applyFont="1" applyFill="1" applyBorder="1" applyAlignment="1">
      <alignment horizontal="center" vertical="center" textRotation="90" wrapText="1"/>
    </xf>
    <xf numFmtId="164" fontId="17" fillId="2" borderId="3" xfId="0" applyNumberFormat="1" applyFont="1" applyFill="1" applyBorder="1" applyAlignment="1">
      <alignment horizontal="center" vertical="center" textRotation="90" wrapText="1"/>
    </xf>
    <xf numFmtId="164" fontId="17" fillId="2" borderId="11" xfId="0" applyNumberFormat="1" applyFont="1" applyFill="1" applyBorder="1" applyAlignment="1">
      <alignment horizontal="center" vertical="center" textRotation="90" wrapText="1"/>
    </xf>
    <xf numFmtId="164" fontId="18" fillId="2" borderId="3" xfId="0" applyNumberFormat="1" applyFont="1" applyFill="1" applyBorder="1" applyAlignment="1">
      <alignment horizontal="center" vertical="center" textRotation="90" wrapText="1"/>
    </xf>
    <xf numFmtId="164" fontId="14" fillId="2" borderId="29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3" borderId="3" xfId="0" applyNumberFormat="1" applyFont="1" applyFill="1" applyBorder="1" applyAlignment="1">
      <alignment horizontal="center" vertical="center" textRotation="90" wrapText="1"/>
    </xf>
    <xf numFmtId="164" fontId="14" fillId="3" borderId="3" xfId="0" applyNumberFormat="1" applyFont="1" applyFill="1" applyBorder="1" applyAlignment="1">
      <alignment horizontal="center" vertical="center" textRotation="90" wrapText="1"/>
    </xf>
    <xf numFmtId="164" fontId="14" fillId="3" borderId="29" xfId="0" applyNumberFormat="1" applyFont="1" applyFill="1" applyBorder="1" applyAlignment="1">
      <alignment horizontal="center" vertical="center" textRotation="90" wrapText="1"/>
    </xf>
    <xf numFmtId="164" fontId="6" fillId="2" borderId="29" xfId="0" applyNumberFormat="1" applyFont="1" applyFill="1" applyBorder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 textRotation="90" wrapText="1"/>
    </xf>
    <xf numFmtId="0" fontId="6" fillId="2" borderId="35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164" fontId="14" fillId="2" borderId="3" xfId="0" applyNumberFormat="1" applyFont="1" applyFill="1" applyBorder="1" applyAlignment="1">
      <alignment vertical="center" textRotation="90" wrapText="1"/>
    </xf>
    <xf numFmtId="164" fontId="8" fillId="4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textRotation="90" wrapText="1"/>
    </xf>
    <xf numFmtId="164" fontId="8" fillId="3" borderId="3" xfId="0" applyNumberFormat="1" applyFont="1" applyFill="1" applyBorder="1" applyAlignment="1">
      <alignment horizontal="center" vertical="center" textRotation="90" wrapText="1"/>
    </xf>
    <xf numFmtId="164" fontId="6" fillId="2" borderId="11" xfId="0" applyNumberFormat="1" applyFont="1" applyFill="1" applyBorder="1" applyAlignment="1">
      <alignment horizontal="center" vertical="center" textRotation="90" wrapText="1"/>
    </xf>
    <xf numFmtId="0" fontId="16" fillId="0" borderId="35" xfId="0" applyFont="1" applyBorder="1" applyAlignment="1">
      <alignment vertical="center" wrapText="1"/>
    </xf>
    <xf numFmtId="164" fontId="14" fillId="2" borderId="10" xfId="0" applyNumberFormat="1" applyFont="1" applyFill="1" applyBorder="1" applyAlignment="1">
      <alignment vertical="center" textRotation="90" wrapText="1"/>
    </xf>
    <xf numFmtId="164" fontId="17" fillId="2" borderId="3" xfId="0" applyNumberFormat="1" applyFont="1" applyFill="1" applyBorder="1" applyAlignment="1">
      <alignment vertical="center" textRotation="90" wrapText="1"/>
    </xf>
    <xf numFmtId="164" fontId="17" fillId="2" borderId="29" xfId="0" applyNumberFormat="1" applyFont="1" applyFill="1" applyBorder="1" applyAlignment="1">
      <alignment vertical="center" textRotation="90" wrapText="1"/>
    </xf>
    <xf numFmtId="164" fontId="18" fillId="2" borderId="3" xfId="0" applyNumberFormat="1" applyFont="1" applyFill="1" applyBorder="1" applyAlignment="1">
      <alignment vertical="center" textRotation="90" wrapText="1"/>
    </xf>
    <xf numFmtId="164" fontId="14" fillId="2" borderId="29" xfId="0" applyNumberFormat="1" applyFont="1" applyFill="1" applyBorder="1" applyAlignment="1">
      <alignment vertical="center" textRotation="90" wrapText="1"/>
    </xf>
    <xf numFmtId="164" fontId="14" fillId="2" borderId="3" xfId="0" applyNumberFormat="1" applyFont="1" applyFill="1" applyBorder="1" applyAlignment="1">
      <alignment vertical="top" textRotation="90" wrapText="1"/>
    </xf>
    <xf numFmtId="164" fontId="8" fillId="3" borderId="29" xfId="0" applyNumberFormat="1" applyFont="1" applyFill="1" applyBorder="1" applyAlignment="1">
      <alignment horizontal="center" vertical="center" textRotation="90" wrapText="1"/>
    </xf>
    <xf numFmtId="164" fontId="14" fillId="2" borderId="11" xfId="0" applyNumberFormat="1" applyFont="1" applyFill="1" applyBorder="1" applyAlignment="1">
      <alignment vertical="center" textRotation="90" wrapText="1"/>
    </xf>
    <xf numFmtId="0" fontId="16" fillId="0" borderId="3" xfId="0" applyFont="1" applyBorder="1" applyAlignment="1">
      <alignment vertical="center" wrapText="1"/>
    </xf>
    <xf numFmtId="164" fontId="14" fillId="2" borderId="34" xfId="0" applyNumberFormat="1" applyFont="1" applyFill="1" applyBorder="1" applyAlignment="1">
      <alignment vertical="center" textRotation="90" wrapText="1"/>
    </xf>
    <xf numFmtId="164" fontId="14" fillId="2" borderId="17" xfId="0" applyNumberFormat="1" applyFont="1" applyFill="1" applyBorder="1" applyAlignment="1">
      <alignment vertical="center" textRotation="90" wrapText="1"/>
    </xf>
    <xf numFmtId="164" fontId="6" fillId="2" borderId="17" xfId="0" applyNumberFormat="1" applyFont="1" applyFill="1" applyBorder="1" applyAlignment="1">
      <alignment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8" fillId="4" borderId="2" xfId="0" applyNumberFormat="1" applyFont="1" applyFill="1" applyBorder="1" applyAlignment="1">
      <alignment horizontal="center" vertical="center" textRotation="90" wrapText="1"/>
    </xf>
    <xf numFmtId="164" fontId="11" fillId="2" borderId="2" xfId="0" applyNumberFormat="1" applyFont="1" applyFill="1" applyBorder="1" applyAlignment="1">
      <alignment horizontal="center" vertical="center" textRotation="90" wrapText="1"/>
    </xf>
    <xf numFmtId="164" fontId="11" fillId="4" borderId="2" xfId="0" applyNumberFormat="1" applyFont="1" applyFill="1" applyBorder="1" applyAlignment="1">
      <alignment horizontal="center" vertical="center" textRotation="90" wrapText="1"/>
    </xf>
    <xf numFmtId="164" fontId="17" fillId="2" borderId="17" xfId="0" applyNumberFormat="1" applyFont="1" applyFill="1" applyBorder="1" applyAlignment="1">
      <alignment vertical="center" textRotation="90" wrapText="1"/>
    </xf>
    <xf numFmtId="164" fontId="11" fillId="2" borderId="17" xfId="0" applyNumberFormat="1" applyFont="1" applyFill="1" applyBorder="1" applyAlignment="1">
      <alignment vertical="center" textRotation="90" wrapText="1"/>
    </xf>
    <xf numFmtId="164" fontId="11" fillId="2" borderId="3" xfId="0" applyNumberFormat="1" applyFont="1" applyFill="1" applyBorder="1" applyAlignment="1">
      <alignment vertical="center" textRotation="90" wrapText="1"/>
    </xf>
    <xf numFmtId="164" fontId="11" fillId="2" borderId="36" xfId="0" applyNumberFormat="1" applyFont="1" applyFill="1" applyBorder="1" applyAlignment="1">
      <alignment vertical="center" textRotation="90" wrapText="1"/>
    </xf>
    <xf numFmtId="164" fontId="6" fillId="2" borderId="34" xfId="0" applyNumberFormat="1" applyFont="1" applyFill="1" applyBorder="1" applyAlignment="1">
      <alignment vertical="center" textRotation="90" wrapText="1"/>
    </xf>
    <xf numFmtId="164" fontId="18" fillId="2" borderId="17" xfId="0" applyNumberFormat="1" applyFont="1" applyFill="1" applyBorder="1" applyAlignment="1">
      <alignment vertical="center" textRotation="90" wrapText="1"/>
    </xf>
    <xf numFmtId="164" fontId="14" fillId="2" borderId="2" xfId="0" applyNumberFormat="1" applyFont="1" applyFill="1" applyBorder="1" applyAlignment="1">
      <alignment vertical="center" textRotation="90" wrapText="1"/>
    </xf>
    <xf numFmtId="164" fontId="6" fillId="2" borderId="2" xfId="0" applyNumberFormat="1" applyFont="1" applyFill="1" applyBorder="1" applyAlignment="1">
      <alignment vertical="center" textRotation="90" wrapText="1"/>
    </xf>
    <xf numFmtId="164" fontId="6" fillId="4" borderId="2" xfId="0" applyNumberFormat="1" applyFont="1" applyFill="1" applyBorder="1" applyAlignment="1">
      <alignment horizontal="center" vertical="center" textRotation="90" wrapText="1"/>
    </xf>
    <xf numFmtId="164" fontId="14" fillId="2" borderId="36" xfId="0" applyNumberFormat="1" applyFont="1" applyFill="1" applyBorder="1" applyAlignment="1">
      <alignment vertical="center" textRotation="90" wrapText="1"/>
    </xf>
    <xf numFmtId="164" fontId="14" fillId="2" borderId="37" xfId="0" applyNumberFormat="1" applyFont="1" applyFill="1" applyBorder="1" applyAlignment="1">
      <alignment horizontal="center" vertical="center" textRotation="90" wrapText="1"/>
    </xf>
    <xf numFmtId="164" fontId="14" fillId="4" borderId="2" xfId="0" applyNumberFormat="1" applyFont="1" applyFill="1" applyBorder="1" applyAlignment="1">
      <alignment horizontal="center" vertical="center" textRotation="90" wrapText="1"/>
    </xf>
    <xf numFmtId="164" fontId="14" fillId="2" borderId="2" xfId="0" applyNumberFormat="1" applyFont="1" applyFill="1" applyBorder="1" applyAlignment="1">
      <alignment vertical="top" textRotation="90" wrapText="1"/>
    </xf>
    <xf numFmtId="164" fontId="14" fillId="3" borderId="2" xfId="0" applyNumberFormat="1" applyFont="1" applyFill="1" applyBorder="1" applyAlignment="1">
      <alignment horizontal="center" vertical="center" textRotation="90" wrapText="1"/>
    </xf>
    <xf numFmtId="164" fontId="14" fillId="3" borderId="18" xfId="0" applyNumberFormat="1" applyFont="1" applyFill="1" applyBorder="1" applyAlignment="1">
      <alignment horizontal="center" vertical="center" textRotation="90" wrapText="1"/>
    </xf>
    <xf numFmtId="164" fontId="14" fillId="2" borderId="38" xfId="0" applyNumberFormat="1" applyFont="1" applyFill="1" applyBorder="1" applyAlignment="1">
      <alignment vertical="center" textRotation="90" wrapText="1"/>
    </xf>
    <xf numFmtId="164" fontId="14" fillId="2" borderId="12" xfId="0" applyNumberFormat="1" applyFont="1" applyFill="1" applyBorder="1" applyAlignment="1">
      <alignment vertical="center" textRotation="90" wrapText="1"/>
    </xf>
    <xf numFmtId="164" fontId="17" fillId="2" borderId="2" xfId="0" applyNumberFormat="1" applyFont="1" applyFill="1" applyBorder="1" applyAlignment="1">
      <alignment vertical="center" textRotation="90" wrapText="1"/>
    </xf>
    <xf numFmtId="164" fontId="17" fillId="2" borderId="18" xfId="0" applyNumberFormat="1" applyFont="1" applyFill="1" applyBorder="1" applyAlignment="1">
      <alignment vertical="center" textRotation="90" wrapText="1"/>
    </xf>
    <xf numFmtId="164" fontId="17" fillId="4" borderId="2" xfId="0" applyNumberFormat="1" applyFont="1" applyFill="1" applyBorder="1" applyAlignment="1">
      <alignment horizontal="center" vertical="center" textRotation="90" wrapText="1"/>
    </xf>
    <xf numFmtId="164" fontId="18" fillId="2" borderId="2" xfId="0" applyNumberFormat="1" applyFont="1" applyFill="1" applyBorder="1" applyAlignment="1">
      <alignment vertical="center" textRotation="90" wrapText="1"/>
    </xf>
    <xf numFmtId="164" fontId="14" fillId="2" borderId="18" xfId="0" applyNumberFormat="1" applyFont="1" applyFill="1" applyBorder="1" applyAlignment="1">
      <alignment vertical="center" textRotation="90" wrapText="1"/>
    </xf>
    <xf numFmtId="164" fontId="14" fillId="2" borderId="25" xfId="0" applyNumberFormat="1" applyFont="1" applyFill="1" applyBorder="1" applyAlignment="1">
      <alignment horizontal="center" vertical="center" textRotation="90" wrapText="1"/>
    </xf>
    <xf numFmtId="164" fontId="14" fillId="2" borderId="13" xfId="0" applyNumberFormat="1" applyFont="1" applyFill="1" applyBorder="1" applyAlignment="1">
      <alignment vertical="center" textRotation="90" wrapText="1"/>
    </xf>
    <xf numFmtId="0" fontId="16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11" fillId="4" borderId="3" xfId="0" applyNumberFormat="1" applyFont="1" applyFill="1" applyBorder="1" applyAlignment="1">
      <alignment horizontal="center" textRotation="90" wrapText="1"/>
    </xf>
    <xf numFmtId="164" fontId="11" fillId="3" borderId="3" xfId="0" applyNumberFormat="1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vertical="center" wrapText="1"/>
    </xf>
    <xf numFmtId="164" fontId="14" fillId="2" borderId="10" xfId="0" applyNumberFormat="1" applyFont="1" applyFill="1" applyBorder="1" applyAlignment="1">
      <alignment horizontal="right" vertical="center" textRotation="90" wrapText="1"/>
    </xf>
    <xf numFmtId="164" fontId="6" fillId="2" borderId="3" xfId="0" applyNumberFormat="1" applyFont="1" applyFill="1" applyBorder="1" applyAlignment="1">
      <alignment horizontal="right" vertical="center" textRotation="90" wrapText="1"/>
    </xf>
    <xf numFmtId="164" fontId="6" fillId="4" borderId="3" xfId="0" applyNumberFormat="1" applyFont="1" applyFill="1" applyBorder="1" applyAlignment="1">
      <alignment horizontal="right" vertical="center" textRotation="90" wrapText="1"/>
    </xf>
    <xf numFmtId="164" fontId="11" fillId="2" borderId="3" xfId="0" applyNumberFormat="1" applyFont="1" applyFill="1" applyBorder="1" applyAlignment="1">
      <alignment horizontal="right" vertical="center" textRotation="90" wrapText="1"/>
    </xf>
    <xf numFmtId="164" fontId="11" fillId="4" borderId="3" xfId="0" applyNumberFormat="1" applyFont="1" applyFill="1" applyBorder="1" applyAlignment="1">
      <alignment horizontal="right" vertical="center" textRotation="90" wrapText="1"/>
    </xf>
    <xf numFmtId="164" fontId="11" fillId="2" borderId="11" xfId="0" applyNumberFormat="1" applyFont="1" applyFill="1" applyBorder="1" applyAlignment="1">
      <alignment horizontal="right" vertical="center" textRotation="90" wrapText="1"/>
    </xf>
    <xf numFmtId="164" fontId="11" fillId="3" borderId="3" xfId="0" applyNumberFormat="1" applyFont="1" applyFill="1" applyBorder="1" applyAlignment="1">
      <alignment horizontal="center" textRotation="90" wrapText="1"/>
    </xf>
    <xf numFmtId="0" fontId="9" fillId="0" borderId="35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164" fontId="14" fillId="2" borderId="32" xfId="0" applyNumberFormat="1" applyFont="1" applyFill="1" applyBorder="1" applyAlignment="1">
      <alignment horizontal="center" vertical="center" textRotation="90" wrapText="1"/>
    </xf>
    <xf numFmtId="164" fontId="6" fillId="2" borderId="35" xfId="0" applyNumberFormat="1" applyFont="1" applyFill="1" applyBorder="1" applyAlignment="1">
      <alignment horizontal="center" vertical="center" textRotation="90" wrapText="1"/>
    </xf>
    <xf numFmtId="164" fontId="6" fillId="4" borderId="35" xfId="0" applyNumberFormat="1" applyFont="1" applyFill="1" applyBorder="1" applyAlignment="1">
      <alignment horizontal="center" vertical="center" textRotation="90" wrapText="1"/>
    </xf>
    <xf numFmtId="164" fontId="11" fillId="2" borderId="35" xfId="0" applyNumberFormat="1" applyFont="1" applyFill="1" applyBorder="1" applyAlignment="1">
      <alignment horizontal="center" vertical="center" textRotation="90" wrapText="1"/>
    </xf>
    <xf numFmtId="164" fontId="11" fillId="4" borderId="35" xfId="0" applyNumberFormat="1" applyFont="1" applyFill="1" applyBorder="1" applyAlignment="1">
      <alignment horizontal="center" vertical="center" textRotation="90" wrapText="1"/>
    </xf>
    <xf numFmtId="164" fontId="11" fillId="2" borderId="27" xfId="0" applyNumberFormat="1" applyFont="1" applyFill="1" applyBorder="1" applyAlignment="1">
      <alignment horizontal="center" vertical="center" textRotation="90" wrapText="1"/>
    </xf>
    <xf numFmtId="164" fontId="15" fillId="2" borderId="35" xfId="0" applyNumberFormat="1" applyFont="1" applyFill="1" applyBorder="1" applyAlignment="1">
      <alignment horizontal="center" vertical="center" textRotation="90" wrapText="1"/>
    </xf>
    <xf numFmtId="164" fontId="11" fillId="4" borderId="35" xfId="0" applyNumberFormat="1" applyFont="1" applyFill="1" applyBorder="1" applyAlignment="1">
      <alignment horizontal="center" textRotation="90" wrapText="1"/>
    </xf>
    <xf numFmtId="164" fontId="6" fillId="2" borderId="39" xfId="0" applyNumberFormat="1" applyFont="1" applyFill="1" applyBorder="1" applyAlignment="1">
      <alignment horizontal="center" vertical="center" textRotation="90" wrapText="1"/>
    </xf>
    <xf numFmtId="164" fontId="14" fillId="2" borderId="40" xfId="0" applyNumberFormat="1" applyFont="1" applyFill="1" applyBorder="1" applyAlignment="1">
      <alignment horizontal="center" vertical="center" textRotation="90" wrapText="1"/>
    </xf>
    <xf numFmtId="164" fontId="14" fillId="2" borderId="35" xfId="0" applyNumberFormat="1" applyFont="1" applyFill="1" applyBorder="1" applyAlignment="1">
      <alignment horizontal="center" vertical="center" textRotation="90" wrapText="1"/>
    </xf>
    <xf numFmtId="164" fontId="14" fillId="3" borderId="35" xfId="0" applyNumberFormat="1" applyFont="1" applyFill="1" applyBorder="1" applyAlignment="1">
      <alignment horizontal="center" vertical="center" textRotation="90" wrapText="1"/>
    </xf>
    <xf numFmtId="164" fontId="14" fillId="3" borderId="39" xfId="0" applyNumberFormat="1" applyFont="1" applyFill="1" applyBorder="1" applyAlignment="1">
      <alignment horizontal="center" vertical="center" textRotation="90" wrapText="1"/>
    </xf>
    <xf numFmtId="164" fontId="14" fillId="2" borderId="19" xfId="0" applyNumberFormat="1" applyFont="1" applyFill="1" applyBorder="1" applyAlignment="1">
      <alignment horizontal="center" vertical="center" textRotation="90" wrapText="1"/>
    </xf>
    <xf numFmtId="164" fontId="6" fillId="2" borderId="20" xfId="0" applyNumberFormat="1" applyFont="1" applyFill="1" applyBorder="1" applyAlignment="1">
      <alignment horizontal="center" vertical="center" textRotation="90" wrapText="1"/>
    </xf>
    <xf numFmtId="164" fontId="6" fillId="4" borderId="20" xfId="0" applyNumberFormat="1" applyFont="1" applyFill="1" applyBorder="1" applyAlignment="1">
      <alignment horizontal="center" vertical="center" textRotation="90" wrapText="1"/>
    </xf>
    <xf numFmtId="164" fontId="6" fillId="2" borderId="41" xfId="0" applyNumberFormat="1" applyFont="1" applyFill="1" applyBorder="1" applyAlignment="1">
      <alignment horizontal="center" vertical="center" textRotation="90" wrapText="1"/>
    </xf>
    <xf numFmtId="0" fontId="14" fillId="2" borderId="42" xfId="0" applyFont="1" applyFill="1" applyBorder="1" applyAlignment="1">
      <alignment vertical="center" wrapText="1"/>
    </xf>
    <xf numFmtId="0" fontId="19" fillId="2" borderId="43" xfId="0" applyFont="1" applyFill="1" applyBorder="1" applyAlignment="1">
      <alignment vertical="center" wrapText="1"/>
    </xf>
    <xf numFmtId="0" fontId="19" fillId="2" borderId="44" xfId="0" applyFont="1" applyFill="1" applyBorder="1" applyAlignment="1">
      <alignment horizontal="justify" vertical="center" wrapText="1"/>
    </xf>
    <xf numFmtId="164" fontId="14" fillId="2" borderId="43" xfId="0" applyNumberFormat="1" applyFont="1" applyFill="1" applyBorder="1" applyAlignment="1">
      <alignment horizontal="center" vertical="center" textRotation="90" wrapText="1"/>
    </xf>
    <xf numFmtId="164" fontId="6" fillId="3" borderId="43" xfId="0" applyNumberFormat="1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vertical="center" wrapText="1"/>
    </xf>
    <xf numFmtId="0" fontId="0" fillId="2" borderId="0" xfId="0" applyFill="1"/>
    <xf numFmtId="0" fontId="9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164" fontId="14" fillId="2" borderId="48" xfId="0" applyNumberFormat="1" applyFont="1" applyFill="1" applyBorder="1" applyAlignment="1">
      <alignment horizontal="center" vertical="center" textRotation="90" wrapText="1"/>
    </xf>
    <xf numFmtId="164" fontId="11" fillId="2" borderId="6" xfId="0" applyNumberFormat="1" applyFont="1" applyFill="1" applyBorder="1" applyAlignment="1">
      <alignment horizontal="center" vertical="center" textRotation="90" wrapText="1"/>
    </xf>
    <xf numFmtId="164" fontId="11" fillId="2" borderId="7" xfId="0" applyNumberFormat="1" applyFont="1" applyFill="1" applyBorder="1" applyAlignment="1">
      <alignment horizontal="center" vertical="center" textRotation="90" wrapText="1"/>
    </xf>
    <xf numFmtId="164" fontId="15" fillId="2" borderId="6" xfId="0" applyNumberFormat="1" applyFont="1" applyFill="1" applyBorder="1" applyAlignment="1">
      <alignment horizontal="center" vertical="center" textRotation="90" wrapText="1"/>
    </xf>
    <xf numFmtId="164" fontId="6" fillId="2" borderId="5" xfId="0" applyNumberFormat="1" applyFont="1" applyFill="1" applyBorder="1" applyAlignment="1">
      <alignment horizontal="center" vertical="center" textRotation="90" wrapText="1"/>
    </xf>
    <xf numFmtId="164" fontId="6" fillId="2" borderId="7" xfId="0" applyNumberFormat="1" applyFont="1" applyFill="1" applyBorder="1" applyAlignment="1">
      <alignment horizontal="center" vertical="center" textRotation="90" wrapText="1"/>
    </xf>
    <xf numFmtId="164" fontId="14" fillId="4" borderId="6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textRotation="90" wrapText="1"/>
    </xf>
    <xf numFmtId="164" fontId="6" fillId="2" borderId="26" xfId="0" applyNumberFormat="1" applyFont="1" applyFill="1" applyBorder="1" applyAlignment="1">
      <alignment horizontal="center" vertical="center" textRotation="90" wrapText="1"/>
    </xf>
    <xf numFmtId="0" fontId="6" fillId="3" borderId="32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164" fontId="14" fillId="2" borderId="28" xfId="0" applyNumberFormat="1" applyFont="1" applyFill="1" applyBorder="1" applyAlignment="1">
      <alignment horizontal="center" vertical="center" textRotation="90" wrapText="1"/>
    </xf>
    <xf numFmtId="164" fontId="6" fillId="2" borderId="32" xfId="0" applyNumberFormat="1" applyFont="1" applyFill="1" applyBorder="1" applyAlignment="1">
      <alignment horizontal="center" vertical="center" textRotation="90" wrapText="1"/>
    </xf>
    <xf numFmtId="164" fontId="6" fillId="2" borderId="49" xfId="0" applyNumberFormat="1" applyFont="1" applyFill="1" applyBorder="1" applyAlignment="1">
      <alignment horizontal="center" vertical="center" textRotation="90" wrapText="1"/>
    </xf>
    <xf numFmtId="164" fontId="6" fillId="2" borderId="27" xfId="0" applyNumberFormat="1" applyFont="1" applyFill="1" applyBorder="1" applyAlignment="1">
      <alignment horizontal="center" vertical="center" textRotation="90" wrapText="1"/>
    </xf>
    <xf numFmtId="164" fontId="14" fillId="4" borderId="35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 wrapText="1"/>
    </xf>
    <xf numFmtId="0" fontId="19" fillId="2" borderId="21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horizontal="justify" vertical="center" wrapText="1"/>
    </xf>
    <xf numFmtId="164" fontId="14" fillId="2" borderId="22" xfId="0" applyNumberFormat="1" applyFont="1" applyFill="1" applyBorder="1" applyAlignment="1">
      <alignment horizontal="center" vertical="center" textRotation="90" wrapText="1"/>
    </xf>
    <xf numFmtId="164" fontId="14" fillId="2" borderId="21" xfId="0" applyNumberFormat="1" applyFont="1" applyFill="1" applyBorder="1" applyAlignment="1">
      <alignment horizontal="center" vertical="center" textRotation="90" wrapText="1"/>
    </xf>
    <xf numFmtId="164" fontId="14" fillId="4" borderId="21" xfId="0" applyNumberFormat="1" applyFont="1" applyFill="1" applyBorder="1" applyAlignment="1">
      <alignment horizontal="center" vertical="center" textRotation="90" wrapText="1"/>
    </xf>
    <xf numFmtId="164" fontId="17" fillId="2" borderId="21" xfId="0" applyNumberFormat="1" applyFont="1" applyFill="1" applyBorder="1" applyAlignment="1">
      <alignment horizontal="center" vertical="center" textRotation="90" wrapText="1"/>
    </xf>
    <xf numFmtId="164" fontId="6" fillId="4" borderId="21" xfId="0" applyNumberFormat="1" applyFont="1" applyFill="1" applyBorder="1" applyAlignment="1">
      <alignment horizontal="center" vertical="center" textRotation="90" wrapText="1"/>
    </xf>
    <xf numFmtId="164" fontId="17" fillId="2" borderId="51" xfId="0" applyNumberFormat="1" applyFont="1" applyFill="1" applyBorder="1" applyAlignment="1">
      <alignment horizontal="center" vertical="center" textRotation="90" wrapText="1"/>
    </xf>
    <xf numFmtId="164" fontId="14" fillId="2" borderId="50" xfId="0" applyNumberFormat="1" applyFont="1" applyFill="1" applyBorder="1" applyAlignment="1">
      <alignment horizontal="center" vertical="center" textRotation="90" wrapText="1"/>
    </xf>
    <xf numFmtId="164" fontId="18" fillId="2" borderId="21" xfId="0" applyNumberFormat="1" applyFont="1" applyFill="1" applyBorder="1" applyAlignment="1">
      <alignment horizontal="center" vertical="center" textRotation="90" wrapText="1"/>
    </xf>
    <xf numFmtId="164" fontId="6" fillId="2" borderId="21" xfId="0" applyNumberFormat="1" applyFont="1" applyFill="1" applyBorder="1" applyAlignment="1">
      <alignment horizontal="center" vertical="center" textRotation="90" wrapText="1"/>
    </xf>
    <xf numFmtId="164" fontId="14" fillId="2" borderId="12" xfId="0" applyNumberFormat="1" applyFont="1" applyFill="1" applyBorder="1" applyAlignment="1">
      <alignment horizontal="center" vertical="center" textRotation="90" wrapText="1"/>
    </xf>
    <xf numFmtId="164" fontId="6" fillId="2" borderId="23" xfId="0" applyNumberFormat="1" applyFont="1" applyFill="1" applyBorder="1" applyAlignment="1">
      <alignment horizontal="center" vertical="center" textRotation="90" wrapText="1"/>
    </xf>
    <xf numFmtId="0" fontId="16" fillId="0" borderId="15" xfId="0" applyFont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textRotation="90" wrapText="1"/>
    </xf>
    <xf numFmtId="164" fontId="14" fillId="2" borderId="42" xfId="0" applyNumberFormat="1" applyFont="1" applyFill="1" applyBorder="1" applyAlignment="1">
      <alignment horizontal="center" vertical="center" textRotation="90" wrapText="1"/>
    </xf>
    <xf numFmtId="164" fontId="14" fillId="2" borderId="52" xfId="0" applyNumberFormat="1" applyFont="1" applyFill="1" applyBorder="1" applyAlignment="1">
      <alignment horizontal="center" vertical="center" textRotation="90" wrapText="1"/>
    </xf>
    <xf numFmtId="164" fontId="14" fillId="2" borderId="44" xfId="0" applyNumberFormat="1" applyFont="1" applyFill="1" applyBorder="1" applyAlignment="1">
      <alignment horizontal="center" vertical="center" textRotation="90" wrapText="1"/>
    </xf>
    <xf numFmtId="164" fontId="6" fillId="4" borderId="49" xfId="0" applyNumberFormat="1" applyFont="1" applyFill="1" applyBorder="1" applyAlignment="1">
      <alignment horizontal="center" vertical="center" textRotation="90" wrapText="1"/>
    </xf>
    <xf numFmtId="164" fontId="17" fillId="4" borderId="35" xfId="0" applyNumberFormat="1" applyFont="1" applyFill="1" applyBorder="1" applyAlignment="1">
      <alignment horizontal="center" vertical="center" textRotation="90" wrapText="1"/>
    </xf>
    <xf numFmtId="164" fontId="17" fillId="2" borderId="35" xfId="0" applyNumberFormat="1" applyFont="1" applyFill="1" applyBorder="1" applyAlignment="1">
      <alignment horizontal="center" vertical="center" textRotation="90" wrapText="1"/>
    </xf>
    <xf numFmtId="164" fontId="17" fillId="4" borderId="3" xfId="0" applyNumberFormat="1" applyFont="1" applyFill="1" applyBorder="1" applyAlignment="1">
      <alignment vertical="center" textRotation="90" wrapText="1"/>
    </xf>
    <xf numFmtId="164" fontId="14" fillId="2" borderId="39" xfId="0" applyNumberFormat="1" applyFont="1" applyFill="1" applyBorder="1" applyAlignment="1">
      <alignment horizontal="center" vertical="center" textRotation="90" wrapText="1"/>
    </xf>
    <xf numFmtId="164" fontId="17" fillId="4" borderId="17" xfId="0" applyNumberFormat="1" applyFont="1" applyFill="1" applyBorder="1" applyAlignment="1">
      <alignment horizontal="center" vertical="center" textRotation="90" wrapText="1"/>
    </xf>
    <xf numFmtId="164" fontId="17" fillId="2" borderId="17" xfId="0" applyNumberFormat="1" applyFont="1" applyFill="1" applyBorder="1" applyAlignment="1">
      <alignment horizontal="center" vertical="center" textRotation="90" wrapText="1"/>
    </xf>
    <xf numFmtId="164" fontId="14" fillId="4" borderId="17" xfId="0" applyNumberFormat="1" applyFont="1" applyFill="1" applyBorder="1" applyAlignment="1">
      <alignment horizontal="center" vertical="center" textRotation="90" wrapText="1"/>
    </xf>
    <xf numFmtId="164" fontId="14" fillId="2" borderId="34" xfId="0" applyNumberFormat="1" applyFont="1" applyFill="1" applyBorder="1" applyAlignment="1">
      <alignment horizontal="center" vertical="center" textRotation="90" wrapText="1"/>
    </xf>
    <xf numFmtId="164" fontId="14" fillId="2" borderId="17" xfId="0" applyNumberFormat="1" applyFont="1" applyFill="1" applyBorder="1" applyAlignment="1">
      <alignment horizontal="center" vertical="center" textRotation="90" wrapText="1"/>
    </xf>
    <xf numFmtId="164" fontId="6" fillId="4" borderId="17" xfId="0" applyNumberFormat="1" applyFont="1" applyFill="1" applyBorder="1" applyAlignment="1">
      <alignment horizontal="center" vertical="center" textRotation="90" wrapText="1"/>
    </xf>
    <xf numFmtId="164" fontId="14" fillId="2" borderId="36" xfId="0" applyNumberFormat="1" applyFont="1" applyFill="1" applyBorder="1" applyAlignment="1">
      <alignment horizontal="center" vertical="center" textRotation="90" wrapText="1"/>
    </xf>
    <xf numFmtId="164" fontId="18" fillId="2" borderId="42" xfId="0" applyNumberFormat="1" applyFont="1" applyFill="1" applyBorder="1" applyAlignment="1">
      <alignment horizontal="center" vertical="center" textRotation="90" wrapText="1"/>
    </xf>
    <xf numFmtId="164" fontId="18" fillId="2" borderId="43" xfId="0" applyNumberFormat="1" applyFont="1" applyFill="1" applyBorder="1" applyAlignment="1">
      <alignment horizontal="center" vertical="center" textRotation="90" wrapText="1"/>
    </xf>
    <xf numFmtId="164" fontId="18" fillId="4" borderId="43" xfId="0" applyNumberFormat="1" applyFont="1" applyFill="1" applyBorder="1" applyAlignment="1">
      <alignment horizontal="center" vertical="center" textRotation="90" wrapText="1"/>
    </xf>
    <xf numFmtId="164" fontId="18" fillId="2" borderId="44" xfId="0" applyNumberFormat="1" applyFont="1" applyFill="1" applyBorder="1" applyAlignment="1">
      <alignment horizontal="center" vertical="center" textRotation="90" wrapText="1"/>
    </xf>
    <xf numFmtId="164" fontId="14" fillId="4" borderId="43" xfId="0" applyNumberFormat="1" applyFont="1" applyFill="1" applyBorder="1" applyAlignment="1">
      <alignment horizontal="center" vertical="center" textRotation="90" wrapText="1"/>
    </xf>
    <xf numFmtId="164" fontId="14" fillId="2" borderId="8" xfId="0" applyNumberFormat="1" applyFont="1" applyFill="1" applyBorder="1" applyAlignment="1">
      <alignment horizontal="center" vertical="center" textRotation="90" wrapText="1"/>
    </xf>
    <xf numFmtId="0" fontId="20" fillId="2" borderId="0" xfId="0" applyFont="1" applyFill="1"/>
    <xf numFmtId="0" fontId="6" fillId="3" borderId="54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164" fontId="18" fillId="2" borderId="47" xfId="0" applyNumberFormat="1" applyFont="1" applyFill="1" applyBorder="1" applyAlignment="1">
      <alignment horizontal="center" vertical="center" textRotation="90" wrapText="1"/>
    </xf>
    <xf numFmtId="164" fontId="11" fillId="2" borderId="49" xfId="0" applyNumberFormat="1" applyFont="1" applyFill="1" applyBorder="1" applyAlignment="1">
      <alignment horizontal="center" vertical="center" textRotation="90" wrapText="1"/>
    </xf>
    <xf numFmtId="164" fontId="11" fillId="4" borderId="49" xfId="0" applyNumberFormat="1" applyFont="1" applyFill="1" applyBorder="1" applyAlignment="1">
      <alignment horizontal="center" vertical="center" textRotation="90" wrapText="1"/>
    </xf>
    <xf numFmtId="164" fontId="11" fillId="2" borderId="55" xfId="0" applyNumberFormat="1" applyFont="1" applyFill="1" applyBorder="1" applyAlignment="1">
      <alignment horizontal="center" vertical="center" textRotation="90" wrapText="1"/>
    </xf>
    <xf numFmtId="164" fontId="14" fillId="2" borderId="54" xfId="0" applyNumberFormat="1" applyFont="1" applyFill="1" applyBorder="1" applyAlignment="1">
      <alignment horizontal="center" vertical="center" textRotation="90" wrapText="1"/>
    </xf>
    <xf numFmtId="164" fontId="15" fillId="2" borderId="49" xfId="0" applyNumberFormat="1" applyFont="1" applyFill="1" applyBorder="1" applyAlignment="1">
      <alignment horizontal="center" vertical="center" textRotation="90" wrapText="1"/>
    </xf>
    <xf numFmtId="164" fontId="14" fillId="2" borderId="56" xfId="0" applyNumberFormat="1" applyFont="1" applyFill="1" applyBorder="1" applyAlignment="1">
      <alignment horizontal="center" vertical="center" textRotation="90" wrapText="1"/>
    </xf>
    <xf numFmtId="164" fontId="6" fillId="2" borderId="54" xfId="0" applyNumberFormat="1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164" fontId="18" fillId="2" borderId="26" xfId="0" applyNumberFormat="1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164" fontId="18" fillId="2" borderId="15" xfId="0" applyNumberFormat="1" applyFont="1" applyFill="1" applyBorder="1" applyAlignment="1">
      <alignment horizontal="center" vertical="center" textRotation="90" wrapText="1"/>
    </xf>
    <xf numFmtId="164" fontId="11" fillId="2" borderId="18" xfId="0" applyNumberFormat="1" applyFont="1" applyFill="1" applyBorder="1" applyAlignment="1">
      <alignment horizontal="center" vertical="center" textRotation="90" wrapText="1"/>
    </xf>
    <xf numFmtId="164" fontId="15" fillId="2" borderId="2" xfId="0" applyNumberFormat="1" applyFont="1" applyFill="1" applyBorder="1" applyAlignment="1">
      <alignment horizontal="center" vertical="center" textRotation="90" wrapText="1"/>
    </xf>
    <xf numFmtId="164" fontId="14" fillId="2" borderId="57" xfId="0" applyNumberFormat="1" applyFont="1" applyFill="1" applyBorder="1" applyAlignment="1">
      <alignment horizontal="center" vertical="center" textRotation="90" wrapText="1"/>
    </xf>
    <xf numFmtId="164" fontId="6" fillId="2" borderId="12" xfId="0" applyNumberFormat="1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textRotation="90" wrapText="1"/>
    </xf>
    <xf numFmtId="164" fontId="11" fillId="2" borderId="29" xfId="0" applyNumberFormat="1" applyFont="1" applyFill="1" applyBorder="1" applyAlignment="1">
      <alignment vertical="center" textRotation="90" wrapText="1"/>
    </xf>
    <xf numFmtId="164" fontId="6" fillId="2" borderId="12" xfId="0" applyNumberFormat="1" applyFont="1" applyFill="1" applyBorder="1" applyAlignment="1">
      <alignment vertical="center" textRotation="90" wrapText="1"/>
    </xf>
    <xf numFmtId="164" fontId="6" fillId="3" borderId="3" xfId="0" applyNumberFormat="1" applyFont="1" applyFill="1" applyBorder="1" applyAlignment="1">
      <alignment vertical="center" textRotation="90" wrapText="1"/>
    </xf>
    <xf numFmtId="164" fontId="15" fillId="2" borderId="3" xfId="0" applyNumberFormat="1" applyFont="1" applyFill="1" applyBorder="1" applyAlignment="1">
      <alignment vertical="center" textRotation="90" wrapText="1"/>
    </xf>
    <xf numFmtId="164" fontId="6" fillId="2" borderId="25" xfId="0" applyNumberFormat="1" applyFont="1" applyFill="1" applyBorder="1" applyAlignment="1">
      <alignment horizontal="center" vertical="center" textRotation="90" wrapText="1"/>
    </xf>
    <xf numFmtId="164" fontId="6" fillId="2" borderId="10" xfId="0" applyNumberFormat="1" applyFont="1" applyFill="1" applyBorder="1" applyAlignment="1">
      <alignment horizontal="center" vertical="center" textRotation="90" wrapText="1"/>
    </xf>
    <xf numFmtId="164" fontId="6" fillId="3" borderId="29" xfId="0" applyNumberFormat="1" applyFont="1" applyFill="1" applyBorder="1" applyAlignment="1">
      <alignment vertical="center" textRotation="90" wrapText="1"/>
    </xf>
    <xf numFmtId="164" fontId="6" fillId="3" borderId="12" xfId="0" applyNumberFormat="1" applyFont="1" applyFill="1" applyBorder="1" applyAlignment="1">
      <alignment vertical="center" textRotation="90" wrapText="1"/>
    </xf>
    <xf numFmtId="164" fontId="6" fillId="2" borderId="26" xfId="0" applyNumberFormat="1" applyFont="1" applyFill="1" applyBorder="1" applyAlignment="1">
      <alignment vertical="center" textRotation="90" wrapText="1"/>
    </xf>
    <xf numFmtId="164" fontId="6" fillId="2" borderId="10" xfId="0" applyNumberFormat="1" applyFont="1" applyFill="1" applyBorder="1" applyAlignment="1">
      <alignment vertical="center" textRotation="90" wrapText="1"/>
    </xf>
    <xf numFmtId="164" fontId="6" fillId="2" borderId="33" xfId="0" applyNumberFormat="1" applyFont="1" applyFill="1" applyBorder="1" applyAlignment="1">
      <alignment horizontal="center" vertical="center" textRotation="90" wrapText="1"/>
    </xf>
    <xf numFmtId="164" fontId="6" fillId="3" borderId="10" xfId="0" applyNumberFormat="1" applyFont="1" applyFill="1" applyBorder="1" applyAlignment="1">
      <alignment vertical="center" textRotation="90" wrapText="1"/>
    </xf>
    <xf numFmtId="164" fontId="6" fillId="3" borderId="11" xfId="0" applyNumberFormat="1" applyFont="1" applyFill="1" applyBorder="1" applyAlignment="1">
      <alignment vertical="center" textRotation="90" wrapText="1"/>
    </xf>
    <xf numFmtId="0" fontId="19" fillId="2" borderId="2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11" fillId="2" borderId="29" xfId="0" applyNumberFormat="1" applyFont="1" applyFill="1" applyBorder="1" applyAlignment="1">
      <alignment horizontal="center" vertical="center" textRotation="90" wrapText="1"/>
    </xf>
    <xf numFmtId="166" fontId="17" fillId="4" borderId="3" xfId="0" applyNumberFormat="1" applyFont="1" applyFill="1" applyBorder="1" applyAlignment="1">
      <alignment horizontal="center" vertical="center" textRotation="90" wrapText="1"/>
    </xf>
    <xf numFmtId="164" fontId="6" fillId="2" borderId="53" xfId="0" applyNumberFormat="1" applyFont="1" applyFill="1" applyBorder="1" applyAlignment="1">
      <alignment horizontal="center" vertical="center" textRotation="90" wrapText="1"/>
    </xf>
    <xf numFmtId="164" fontId="6" fillId="2" borderId="58" xfId="0" applyNumberFormat="1" applyFont="1" applyFill="1" applyBorder="1" applyAlignment="1">
      <alignment horizontal="center" vertical="center" textRotation="90" wrapText="1"/>
    </xf>
    <xf numFmtId="164" fontId="14" fillId="2" borderId="4" xfId="0" applyNumberFormat="1" applyFont="1" applyFill="1" applyBorder="1" applyAlignment="1">
      <alignment horizontal="center" vertical="center" textRotation="90" wrapText="1"/>
    </xf>
    <xf numFmtId="164" fontId="14" fillId="2" borderId="59" xfId="0" applyNumberFormat="1" applyFont="1" applyFill="1" applyBorder="1" applyAlignment="1">
      <alignment horizontal="center" vertical="center" textRotation="90" wrapText="1"/>
    </xf>
    <xf numFmtId="164" fontId="14" fillId="2" borderId="0" xfId="0" applyNumberFormat="1" applyFont="1" applyFill="1" applyBorder="1" applyAlignment="1">
      <alignment horizontal="center" vertical="center" textRotation="90" wrapText="1"/>
    </xf>
    <xf numFmtId="164" fontId="14" fillId="2" borderId="60" xfId="0" applyNumberFormat="1" applyFont="1" applyFill="1" applyBorder="1" applyAlignment="1">
      <alignment horizontal="center" vertical="center" textRotation="90" wrapText="1"/>
    </xf>
    <xf numFmtId="164" fontId="14" fillId="2" borderId="1" xfId="0" applyNumberFormat="1" applyFont="1" applyFill="1" applyBorder="1" applyAlignment="1">
      <alignment horizontal="center" vertical="center" textRotation="90" wrapText="1"/>
    </xf>
    <xf numFmtId="164" fontId="14" fillId="2" borderId="24" xfId="0" applyNumberFormat="1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164" fontId="11" fillId="2" borderId="39" xfId="0" applyNumberFormat="1" applyFont="1" applyFill="1" applyBorder="1" applyAlignment="1">
      <alignment horizontal="center" vertical="center" textRotation="90" wrapText="1"/>
    </xf>
    <xf numFmtId="164" fontId="14" fillId="2" borderId="61" xfId="0" applyNumberFormat="1" applyFont="1" applyFill="1" applyBorder="1" applyAlignment="1">
      <alignment horizontal="center" vertical="center" textRotation="90" wrapText="1"/>
    </xf>
    <xf numFmtId="164" fontId="6" fillId="2" borderId="28" xfId="0" applyNumberFormat="1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textRotation="90" wrapText="1"/>
    </xf>
    <xf numFmtId="164" fontId="6" fillId="4" borderId="43" xfId="0" applyNumberFormat="1" applyFont="1" applyFill="1" applyBorder="1" applyAlignment="1">
      <alignment horizontal="center" vertical="center" textRotation="90" wrapText="1"/>
    </xf>
    <xf numFmtId="164" fontId="14" fillId="5" borderId="43" xfId="0" applyNumberFormat="1" applyFont="1" applyFill="1" applyBorder="1" applyAlignment="1">
      <alignment horizontal="center" vertical="center" textRotation="90" wrapText="1"/>
    </xf>
    <xf numFmtId="0" fontId="16" fillId="0" borderId="21" xfId="0" applyFont="1" applyBorder="1" applyAlignment="1">
      <alignment vertical="center" wrapText="1"/>
    </xf>
    <xf numFmtId="0" fontId="19" fillId="2" borderId="44" xfId="0" applyFont="1" applyFill="1" applyBorder="1" applyAlignment="1">
      <alignment vertical="center" wrapText="1"/>
    </xf>
    <xf numFmtId="164" fontId="14" fillId="2" borderId="62" xfId="0" applyNumberFormat="1" applyFont="1" applyFill="1" applyBorder="1" applyAlignment="1">
      <alignment horizontal="center" vertical="center" textRotation="90" wrapText="1"/>
    </xf>
    <xf numFmtId="164" fontId="6" fillId="2" borderId="52" xfId="0" applyNumberFormat="1" applyFont="1" applyFill="1" applyBorder="1" applyAlignment="1">
      <alignment horizontal="center" vertical="center" textRotation="90" wrapText="1"/>
    </xf>
    <xf numFmtId="164" fontId="0" fillId="2" borderId="0" xfId="0" applyNumberFormat="1" applyFont="1" applyFill="1" applyBorder="1" applyAlignment="1"/>
    <xf numFmtId="164" fontId="0" fillId="4" borderId="0" xfId="0" applyNumberFormat="1" applyFont="1" applyFill="1" applyBorder="1" applyAlignment="1"/>
    <xf numFmtId="164" fontId="23" fillId="2" borderId="0" xfId="0" applyNumberFormat="1" applyFont="1" applyFill="1" applyBorder="1" applyAlignment="1"/>
    <xf numFmtId="0" fontId="0" fillId="4" borderId="0" xfId="0" applyFill="1" applyBorder="1"/>
    <xf numFmtId="49" fontId="0" fillId="0" borderId="0" xfId="0" applyNumberFormat="1"/>
    <xf numFmtId="0" fontId="24" fillId="0" borderId="0" xfId="0" applyFont="1"/>
    <xf numFmtId="164" fontId="0" fillId="4" borderId="37" xfId="0" applyNumberFormat="1" applyFont="1" applyFill="1" applyBorder="1" applyAlignment="1"/>
    <xf numFmtId="164" fontId="0" fillId="4" borderId="0" xfId="0" applyNumberFormat="1" applyFont="1" applyFill="1" applyBorder="1" applyAlignment="1">
      <alignment horizontal="justify" wrapText="1"/>
    </xf>
    <xf numFmtId="164" fontId="23" fillId="2" borderId="0" xfId="0" applyNumberFormat="1" applyFont="1" applyFill="1" applyBorder="1" applyAlignment="1">
      <alignment horizontal="justify" wrapText="1"/>
    </xf>
    <xf numFmtId="164" fontId="23" fillId="4" borderId="0" xfId="0" applyNumberFormat="1" applyFont="1" applyFill="1" applyBorder="1" applyAlignment="1"/>
    <xf numFmtId="164" fontId="23" fillId="4" borderId="0" xfId="0" applyNumberFormat="1" applyFont="1" applyFill="1" applyBorder="1" applyAlignment="1">
      <alignment horizontal="justify" wrapText="1"/>
    </xf>
    <xf numFmtId="164" fontId="22" fillId="2" borderId="0" xfId="0" applyNumberFormat="1" applyFont="1" applyFill="1" applyBorder="1" applyAlignment="1"/>
    <xf numFmtId="164" fontId="12" fillId="6" borderId="37" xfId="0" applyNumberFormat="1" applyFont="1" applyFill="1" applyBorder="1" applyAlignment="1">
      <alignment horizontal="justify" wrapText="1"/>
    </xf>
    <xf numFmtId="164" fontId="12" fillId="6" borderId="0" xfId="0" applyNumberFormat="1" applyFont="1" applyFill="1" applyBorder="1" applyAlignment="1"/>
    <xf numFmtId="164" fontId="0" fillId="7" borderId="0" xfId="0" applyNumberFormat="1" applyFont="1" applyFill="1" applyBorder="1" applyAlignment="1"/>
    <xf numFmtId="164" fontId="0" fillId="7" borderId="0" xfId="0" applyNumberFormat="1" applyFont="1" applyFill="1" applyBorder="1" applyAlignment="1">
      <alignment horizontal="justify" wrapText="1"/>
    </xf>
    <xf numFmtId="164" fontId="12" fillId="7" borderId="0" xfId="0" applyNumberFormat="1" applyFont="1" applyFill="1" applyBorder="1" applyAlignment="1">
      <alignment horizontal="justify" wrapText="1"/>
    </xf>
    <xf numFmtId="2" fontId="9" fillId="0" borderId="0" xfId="0" applyNumberFormat="1" applyFont="1" applyBorder="1" applyAlignment="1">
      <alignment wrapText="1"/>
    </xf>
    <xf numFmtId="0" fontId="0" fillId="0" borderId="0" xfId="0" applyBorder="1"/>
    <xf numFmtId="2" fontId="9" fillId="4" borderId="0" xfId="0" applyNumberFormat="1" applyFont="1" applyFill="1" applyBorder="1" applyAlignment="1">
      <alignment wrapText="1"/>
    </xf>
    <xf numFmtId="0" fontId="1" fillId="0" borderId="0" xfId="0" applyFont="1" applyBorder="1"/>
    <xf numFmtId="0" fontId="0" fillId="0" borderId="37" xfId="0" applyBorder="1"/>
    <xf numFmtId="0" fontId="0" fillId="0" borderId="60" xfId="0" applyBorder="1"/>
    <xf numFmtId="0" fontId="9" fillId="0" borderId="0" xfId="0" applyFont="1" applyAlignment="1">
      <alignment vertical="center" wrapText="1"/>
    </xf>
    <xf numFmtId="164" fontId="0" fillId="0" borderId="37" xfId="0" applyNumberFormat="1" applyBorder="1" applyAlignment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3" xfId="0" applyNumberFormat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vertical="center" textRotation="90" wrapText="1"/>
    </xf>
    <xf numFmtId="164" fontId="26" fillId="3" borderId="3" xfId="0" applyNumberFormat="1" applyFont="1" applyFill="1" applyBorder="1" applyAlignment="1">
      <alignment horizontal="center" vertical="center" textRotation="90" wrapText="1"/>
    </xf>
    <xf numFmtId="0" fontId="25" fillId="3" borderId="11" xfId="0" applyFont="1" applyFill="1" applyBorder="1" applyAlignment="1">
      <alignment vertical="center" textRotation="90" wrapText="1"/>
    </xf>
    <xf numFmtId="0" fontId="25" fillId="2" borderId="3" xfId="0" applyFont="1" applyFill="1" applyBorder="1" applyAlignment="1">
      <alignment vertical="center" textRotation="90" wrapText="1"/>
    </xf>
    <xf numFmtId="164" fontId="26" fillId="2" borderId="3" xfId="0" applyNumberFormat="1" applyFont="1" applyFill="1" applyBorder="1" applyAlignment="1">
      <alignment horizontal="center" vertical="center" textRotation="90" wrapText="1"/>
    </xf>
    <xf numFmtId="164" fontId="26" fillId="4" borderId="3" xfId="0" applyNumberFormat="1" applyFont="1" applyFill="1" applyBorder="1" applyAlignment="1">
      <alignment horizontal="center" vertical="center" textRotation="90" wrapText="1"/>
    </xf>
    <xf numFmtId="49" fontId="27" fillId="3" borderId="0" xfId="0" applyNumberFormat="1" applyFont="1" applyFill="1" applyBorder="1"/>
    <xf numFmtId="0" fontId="7" fillId="3" borderId="0" xfId="0" applyFont="1" applyFill="1" applyBorder="1"/>
    <xf numFmtId="164" fontId="27" fillId="3" borderId="0" xfId="0" applyNumberFormat="1" applyFont="1" applyFill="1" applyBorder="1" applyAlignment="1"/>
    <xf numFmtId="164" fontId="27" fillId="3" borderId="0" xfId="0" applyNumberFormat="1" applyFont="1" applyFill="1" applyBorder="1" applyAlignment="1">
      <alignment horizontal="justify" wrapText="1"/>
    </xf>
    <xf numFmtId="164" fontId="11" fillId="3" borderId="0" xfId="0" applyNumberFormat="1" applyFont="1" applyFill="1" applyBorder="1" applyAlignment="1">
      <alignment horizontal="justify" wrapText="1"/>
    </xf>
    <xf numFmtId="164" fontId="11" fillId="3" borderId="0" xfId="0" applyNumberFormat="1" applyFont="1" applyFill="1" applyBorder="1" applyAlignment="1"/>
    <xf numFmtId="164" fontId="12" fillId="3" borderId="0" xfId="0" applyNumberFormat="1" applyFont="1" applyFill="1" applyBorder="1" applyAlignment="1">
      <alignment horizontal="justify" wrapText="1"/>
    </xf>
    <xf numFmtId="164" fontId="12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0" fillId="3" borderId="0" xfId="0" applyNumberFormat="1" applyFont="1" applyFill="1" applyBorder="1" applyAlignment="1">
      <alignment horizontal="justify" wrapText="1"/>
    </xf>
    <xf numFmtId="2" fontId="9" fillId="3" borderId="0" xfId="0" applyNumberFormat="1" applyFont="1" applyFill="1" applyBorder="1" applyAlignment="1">
      <alignment wrapText="1"/>
    </xf>
    <xf numFmtId="0" fontId="0" fillId="3" borderId="0" xfId="0" applyFill="1" applyBorder="1"/>
    <xf numFmtId="0" fontId="1" fillId="3" borderId="0" xfId="0" applyFont="1" applyFill="1" applyBorder="1"/>
    <xf numFmtId="0" fontId="9" fillId="3" borderId="0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center" vertical="center" textRotation="90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14" fillId="3" borderId="39" xfId="0" applyNumberFormat="1" applyFont="1" applyFill="1" applyBorder="1" applyAlignment="1">
      <alignment horizontal="center" vertical="center" textRotation="90" wrapText="1"/>
    </xf>
    <xf numFmtId="164" fontId="14" fillId="2" borderId="36" xfId="0" applyNumberFormat="1" applyFont="1" applyFill="1" applyBorder="1" applyAlignment="1">
      <alignment horizontal="center" vertical="center" textRotation="90" wrapText="1"/>
    </xf>
    <xf numFmtId="164" fontId="14" fillId="3" borderId="18" xfId="0" applyNumberFormat="1" applyFont="1" applyFill="1" applyBorder="1" applyAlignment="1">
      <alignment horizontal="center" vertical="center" textRotation="90" wrapText="1"/>
    </xf>
    <xf numFmtId="164" fontId="14" fillId="3" borderId="35" xfId="0" applyNumberFormat="1" applyFont="1" applyFill="1" applyBorder="1" applyAlignment="1">
      <alignment horizontal="center" vertical="center" textRotation="90" wrapText="1"/>
    </xf>
    <xf numFmtId="164" fontId="14" fillId="2" borderId="17" xfId="0" applyNumberFormat="1" applyFont="1" applyFill="1" applyBorder="1" applyAlignment="1">
      <alignment horizontal="center" vertical="center" textRotation="90" wrapText="1"/>
    </xf>
    <xf numFmtId="164" fontId="14" fillId="3" borderId="2" xfId="0" applyNumberFormat="1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49" fontId="27" fillId="3" borderId="0" xfId="0" applyNumberFormat="1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49" fontId="27" fillId="3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164" fontId="6" fillId="2" borderId="35" xfId="0" applyNumberFormat="1" applyFont="1" applyFill="1" applyBorder="1" applyAlignment="1">
      <alignment horizontal="center" vertical="center" textRotation="90" wrapText="1"/>
    </xf>
    <xf numFmtId="164" fontId="6" fillId="2" borderId="17" xfId="0" applyNumberFormat="1" applyFont="1" applyFill="1" applyBorder="1" applyAlignment="1">
      <alignment horizontal="center"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14" fillId="3" borderId="3" xfId="0" applyNumberFormat="1" applyFont="1" applyFill="1" applyBorder="1" applyAlignment="1">
      <alignment horizontal="center" vertical="center" textRotation="90" wrapText="1"/>
    </xf>
    <xf numFmtId="164" fontId="11" fillId="2" borderId="39" xfId="0" applyNumberFormat="1" applyFont="1" applyFill="1" applyBorder="1" applyAlignment="1">
      <alignment horizontal="center" vertical="center" textRotation="90" wrapText="1"/>
    </xf>
    <xf numFmtId="164" fontId="11" fillId="2" borderId="36" xfId="0" applyNumberFormat="1" applyFont="1" applyFill="1" applyBorder="1" applyAlignment="1">
      <alignment horizontal="center" vertical="center" textRotation="90" wrapText="1"/>
    </xf>
    <xf numFmtId="164" fontId="11" fillId="2" borderId="18" xfId="0" applyNumberFormat="1" applyFont="1" applyFill="1" applyBorder="1" applyAlignment="1">
      <alignment horizontal="center" vertical="center" textRotation="90" wrapText="1"/>
    </xf>
    <xf numFmtId="164" fontId="11" fillId="2" borderId="35" xfId="0" applyNumberFormat="1" applyFont="1" applyFill="1" applyBorder="1" applyAlignment="1">
      <alignment horizontal="center" vertical="center" textRotation="90" wrapText="1"/>
    </xf>
    <xf numFmtId="164" fontId="11" fillId="2" borderId="17" xfId="0" applyNumberFormat="1" applyFont="1" applyFill="1" applyBorder="1" applyAlignment="1">
      <alignment horizontal="center" vertical="center" textRotation="90" wrapText="1"/>
    </xf>
    <xf numFmtId="164" fontId="11" fillId="2" borderId="2" xfId="0" applyNumberFormat="1" applyFont="1" applyFill="1" applyBorder="1" applyAlignment="1">
      <alignment horizontal="center" vertical="center" textRotation="90" wrapText="1"/>
    </xf>
    <xf numFmtId="164" fontId="14" fillId="2" borderId="32" xfId="0" applyNumberFormat="1" applyFont="1" applyFill="1" applyBorder="1" applyAlignment="1">
      <alignment horizontal="center" vertical="center" textRotation="90" wrapText="1"/>
    </xf>
    <xf numFmtId="164" fontId="14" fillId="2" borderId="34" xfId="0" applyNumberFormat="1" applyFont="1" applyFill="1" applyBorder="1" applyAlignment="1">
      <alignment horizontal="center" vertical="center" textRotation="90" wrapText="1"/>
    </xf>
    <xf numFmtId="164" fontId="14" fillId="2" borderId="12" xfId="0" applyNumberFormat="1" applyFont="1" applyFill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164" fontId="15" fillId="2" borderId="35" xfId="0" applyNumberFormat="1" applyFont="1" applyFill="1" applyBorder="1" applyAlignment="1">
      <alignment horizontal="center" vertical="center" textRotation="90" wrapText="1"/>
    </xf>
    <xf numFmtId="164" fontId="15" fillId="2" borderId="17" xfId="0" applyNumberFormat="1" applyFont="1" applyFill="1" applyBorder="1" applyAlignment="1">
      <alignment horizontal="center" vertical="center" textRotation="90" wrapText="1"/>
    </xf>
    <xf numFmtId="164" fontId="15" fillId="2" borderId="2" xfId="0" applyNumberFormat="1" applyFont="1" applyFill="1" applyBorder="1" applyAlignment="1">
      <alignment horizontal="center" vertical="center" textRotation="90" wrapText="1"/>
    </xf>
    <xf numFmtId="164" fontId="14" fillId="2" borderId="53" xfId="0" applyNumberFormat="1" applyFont="1" applyFill="1" applyBorder="1" applyAlignment="1">
      <alignment horizontal="center" vertical="center" textRotation="90" wrapText="1"/>
    </xf>
    <xf numFmtId="164" fontId="14" fillId="2" borderId="4" xfId="0" applyNumberFormat="1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textRotation="90" wrapText="1"/>
    </xf>
    <xf numFmtId="164" fontId="14" fillId="2" borderId="27" xfId="0" applyNumberFormat="1" applyFont="1" applyFill="1" applyBorder="1" applyAlignment="1">
      <alignment horizontal="center" vertical="center" textRotation="90" wrapText="1"/>
    </xf>
    <xf numFmtId="164" fontId="14" fillId="3" borderId="26" xfId="0" applyNumberFormat="1" applyFont="1" applyFill="1" applyBorder="1" applyAlignment="1">
      <alignment horizontal="center" vertical="center" textRotation="90" wrapText="1"/>
    </xf>
    <xf numFmtId="164" fontId="14" fillId="3" borderId="28" xfId="0" applyNumberFormat="1" applyFont="1" applyFill="1" applyBorder="1" applyAlignment="1">
      <alignment horizontal="center" vertical="center" textRotation="90" wrapText="1"/>
    </xf>
    <xf numFmtId="164" fontId="14" fillId="2" borderId="28" xfId="0" applyNumberFormat="1" applyFont="1" applyFill="1" applyBorder="1" applyAlignment="1">
      <alignment horizontal="center" vertical="center" textRotation="90" wrapText="1"/>
    </xf>
    <xf numFmtId="164" fontId="18" fillId="2" borderId="3" xfId="0" applyNumberFormat="1" applyFont="1" applyFill="1" applyBorder="1" applyAlignment="1">
      <alignment horizontal="center" vertical="center" textRotation="90" wrapText="1"/>
    </xf>
    <xf numFmtId="164" fontId="18" fillId="2" borderId="35" xfId="0" applyNumberFormat="1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64" fontId="14" fillId="2" borderId="10" xfId="0" applyNumberFormat="1" applyFont="1" applyFill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left" vertical="center" wrapText="1"/>
    </xf>
    <xf numFmtId="164" fontId="17" fillId="2" borderId="11" xfId="0" applyNumberFormat="1" applyFont="1" applyFill="1" applyBorder="1" applyAlignment="1">
      <alignment horizontal="center" vertical="center" textRotation="90" wrapText="1"/>
    </xf>
    <xf numFmtId="164" fontId="17" fillId="2" borderId="27" xfId="0" applyNumberFormat="1" applyFont="1" applyFill="1" applyBorder="1" applyAlignment="1">
      <alignment horizontal="center" vertical="center" textRotation="90" wrapText="1"/>
    </xf>
    <xf numFmtId="164" fontId="17" fillId="4" borderId="28" xfId="0" applyNumberFormat="1" applyFont="1" applyFill="1" applyBorder="1" applyAlignment="1">
      <alignment horizontal="center" vertical="center" textRotation="90" wrapText="1"/>
    </xf>
    <xf numFmtId="164" fontId="17" fillId="4" borderId="16" xfId="0" applyNumberFormat="1" applyFont="1" applyFill="1" applyBorder="1" applyAlignment="1">
      <alignment horizontal="center" vertical="center" textRotation="90" wrapText="1"/>
    </xf>
    <xf numFmtId="164" fontId="17" fillId="2" borderId="26" xfId="0" applyNumberFormat="1" applyFont="1" applyFill="1" applyBorder="1" applyAlignment="1">
      <alignment horizontal="center" vertical="center" textRotation="90" wrapText="1"/>
    </xf>
    <xf numFmtId="164" fontId="17" fillId="2" borderId="28" xfId="0" applyNumberFormat="1" applyFont="1" applyFill="1" applyBorder="1" applyAlignment="1">
      <alignment horizontal="center" vertical="center" textRotation="90" wrapText="1"/>
    </xf>
    <xf numFmtId="164" fontId="17" fillId="2" borderId="53" xfId="0" applyNumberFormat="1" applyFont="1" applyFill="1" applyBorder="1" applyAlignment="1">
      <alignment horizontal="center" vertical="center" textRotation="90" wrapText="1"/>
    </xf>
    <xf numFmtId="164" fontId="17" fillId="2" borderId="4" xfId="0" applyNumberFormat="1" applyFont="1" applyFill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16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1" fontId="13" fillId="3" borderId="25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24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cey/AppData/Local/Temp/Rar$DI07.409/&#1080;&#1079;&#1084;11(54)%20&#1092;&#1080;&#1085;-&#1101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"/>
      <sheetName val="06"/>
      <sheetName val="07"/>
      <sheetName val="08"/>
      <sheetName val="09"/>
      <sheetName val="12"/>
      <sheetName val="13"/>
      <sheetName val="15"/>
      <sheetName val="16-17"/>
      <sheetName val="17-1"/>
      <sheetName val="18"/>
      <sheetName val="19"/>
      <sheetName val="20"/>
      <sheetName val="21"/>
      <sheetName val="22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мку в п 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X20">
            <v>0</v>
          </cell>
        </row>
        <row r="23">
          <cell r="X23">
            <v>0</v>
          </cell>
        </row>
        <row r="24">
          <cell r="X24">
            <v>0</v>
          </cell>
        </row>
        <row r="28">
          <cell r="X28">
            <v>2878.2495899999999</v>
          </cell>
        </row>
        <row r="29">
          <cell r="X29">
            <v>867.25796000000003</v>
          </cell>
        </row>
        <row r="34">
          <cell r="X34">
            <v>2010.99163</v>
          </cell>
        </row>
        <row r="36">
          <cell r="X36">
            <v>0</v>
          </cell>
        </row>
        <row r="39">
          <cell r="X39">
            <v>819.76205000000004</v>
          </cell>
        </row>
      </sheetData>
      <sheetData sheetId="19">
        <row r="21">
          <cell r="I21">
            <v>0</v>
          </cell>
        </row>
        <row r="24">
          <cell r="I24">
            <v>0</v>
          </cell>
          <cell r="L24">
            <v>0</v>
          </cell>
          <cell r="O24">
            <v>0</v>
          </cell>
          <cell r="R24">
            <v>0</v>
          </cell>
          <cell r="U24">
            <v>0</v>
          </cell>
          <cell r="X24">
            <v>0</v>
          </cell>
          <cell r="AA24">
            <v>0</v>
          </cell>
        </row>
        <row r="25">
          <cell r="I25">
            <v>5000</v>
          </cell>
        </row>
        <row r="50">
          <cell r="I50">
            <v>1488.3501699999999</v>
          </cell>
        </row>
      </sheetData>
      <sheetData sheetId="20">
        <row r="14">
          <cell r="I14">
            <v>2862.4491000000003</v>
          </cell>
          <cell r="X14">
            <v>0</v>
          </cell>
        </row>
        <row r="20">
          <cell r="I20">
            <v>1108.3499999999999</v>
          </cell>
          <cell r="X20">
            <v>0</v>
          </cell>
        </row>
        <row r="31">
          <cell r="I31">
            <v>55638.855740000006</v>
          </cell>
        </row>
        <row r="32">
          <cell r="I32">
            <v>37192.366830000006</v>
          </cell>
        </row>
        <row r="37">
          <cell r="I37">
            <v>16447.280209999997</v>
          </cell>
        </row>
        <row r="39">
          <cell r="I39">
            <v>1999.2087000000001</v>
          </cell>
        </row>
        <row r="43">
          <cell r="I43">
            <v>6912.748810000001</v>
          </cell>
        </row>
        <row r="48">
          <cell r="I48">
            <v>6595.9817400000002</v>
          </cell>
          <cell r="X48">
            <v>95.441940000000002</v>
          </cell>
        </row>
      </sheetData>
      <sheetData sheetId="21"/>
      <sheetData sheetId="22"/>
      <sheetData sheetId="23"/>
      <sheetData sheetId="24"/>
      <sheetData sheetId="25"/>
      <sheetData sheetId="26">
        <row r="50">
          <cell r="AK50">
            <v>0</v>
          </cell>
        </row>
      </sheetData>
      <sheetData sheetId="27">
        <row r="46">
          <cell r="AK46">
            <v>820</v>
          </cell>
        </row>
      </sheetData>
      <sheetData sheetId="28">
        <row r="13">
          <cell r="L13">
            <v>2827.9186999999997</v>
          </cell>
          <cell r="AA13">
            <v>0</v>
          </cell>
        </row>
        <row r="19">
          <cell r="L19">
            <v>0</v>
          </cell>
        </row>
        <row r="22">
          <cell r="L22">
            <v>0</v>
          </cell>
        </row>
        <row r="26">
          <cell r="L26">
            <v>0</v>
          </cell>
        </row>
        <row r="30">
          <cell r="L30">
            <v>55740.177779999998</v>
          </cell>
          <cell r="AA30">
            <v>6492.5694199999998</v>
          </cell>
        </row>
        <row r="31">
          <cell r="L31">
            <v>36930.6898</v>
          </cell>
          <cell r="AA31">
            <v>1066.4000000000001</v>
          </cell>
        </row>
        <row r="36">
          <cell r="L36">
            <v>18809.487979999998</v>
          </cell>
          <cell r="AA36">
            <v>695</v>
          </cell>
        </row>
        <row r="38">
          <cell r="L38">
            <v>0</v>
          </cell>
          <cell r="AA38">
            <v>4731.1694200000002</v>
          </cell>
        </row>
        <row r="42">
          <cell r="L42">
            <v>10374.41733</v>
          </cell>
          <cell r="AA42">
            <v>1965.70009</v>
          </cell>
        </row>
        <row r="46">
          <cell r="L46">
            <v>52.631999999999998</v>
          </cell>
          <cell r="AA46">
            <v>180</v>
          </cell>
        </row>
        <row r="50">
          <cell r="L50">
            <v>0</v>
          </cell>
          <cell r="AA50">
            <v>0</v>
          </cell>
        </row>
        <row r="54">
          <cell r="L54">
            <v>6398.7675300000001</v>
          </cell>
        </row>
        <row r="79">
          <cell r="L79">
            <v>75393.913339999985</v>
          </cell>
          <cell r="AA79">
            <v>8638.2695100000001</v>
          </cell>
        </row>
      </sheetData>
      <sheetData sheetId="29"/>
      <sheetData sheetId="30"/>
      <sheetData sheetId="31"/>
      <sheetData sheetId="32">
        <row r="77">
          <cell r="O77">
            <v>0</v>
          </cell>
          <cell r="R77">
            <v>0</v>
          </cell>
          <cell r="AD77">
            <v>0</v>
          </cell>
          <cell r="AG77">
            <v>0</v>
          </cell>
          <cell r="AQ77">
            <v>0</v>
          </cell>
        </row>
      </sheetData>
      <sheetData sheetId="33"/>
      <sheetData sheetId="34"/>
      <sheetData sheetId="35"/>
      <sheetData sheetId="36">
        <row r="13">
          <cell r="O13">
            <v>978.69232</v>
          </cell>
        </row>
        <row r="31">
          <cell r="O31">
            <v>36530.530900000005</v>
          </cell>
          <cell r="AD31">
            <v>2300</v>
          </cell>
        </row>
        <row r="36">
          <cell r="O36">
            <v>20225.822980000001</v>
          </cell>
          <cell r="AD36">
            <v>650</v>
          </cell>
        </row>
        <row r="38">
          <cell r="O38">
            <v>0</v>
          </cell>
        </row>
        <row r="42">
          <cell r="O42">
            <v>0</v>
          </cell>
        </row>
        <row r="43">
          <cell r="O43">
            <v>9952.8370400000022</v>
          </cell>
          <cell r="AD43">
            <v>650</v>
          </cell>
        </row>
        <row r="47">
          <cell r="O47">
            <v>26.31579</v>
          </cell>
          <cell r="AD47">
            <v>90</v>
          </cell>
          <cell r="AN47">
            <v>410</v>
          </cell>
        </row>
        <row r="51">
          <cell r="O51">
            <v>0</v>
          </cell>
          <cell r="AD51">
            <v>0</v>
          </cell>
          <cell r="AN51">
            <v>0</v>
          </cell>
        </row>
        <row r="55">
          <cell r="O55">
            <v>6123.9690899999987</v>
          </cell>
        </row>
        <row r="56">
          <cell r="AD56">
            <v>97.500000000000014</v>
          </cell>
        </row>
        <row r="60">
          <cell r="AD60">
            <v>0</v>
          </cell>
        </row>
        <row r="67">
          <cell r="O67">
            <v>0</v>
          </cell>
          <cell r="AD67">
            <v>0</v>
          </cell>
        </row>
        <row r="68">
          <cell r="O68">
            <v>180.02500000000001</v>
          </cell>
          <cell r="AD68">
            <v>0</v>
          </cell>
        </row>
        <row r="80">
          <cell r="O80">
            <v>180.02500000000001</v>
          </cell>
          <cell r="AD80">
            <v>0</v>
          </cell>
        </row>
        <row r="82">
          <cell r="AD82" t="str">
            <v>И.Ю. Волков</v>
          </cell>
        </row>
      </sheetData>
      <sheetData sheetId="37">
        <row r="42">
          <cell r="R42">
            <v>0</v>
          </cell>
        </row>
      </sheetData>
      <sheetData sheetId="38"/>
      <sheetData sheetId="39"/>
      <sheetData sheetId="40">
        <row r="80">
          <cell r="AY80">
            <v>0</v>
          </cell>
        </row>
      </sheetData>
      <sheetData sheetId="41">
        <row r="43">
          <cell r="AP43">
            <v>1050</v>
          </cell>
        </row>
        <row r="56">
          <cell r="AP56">
            <v>90.399999999999991</v>
          </cell>
        </row>
        <row r="84">
          <cell r="R84">
            <v>0</v>
          </cell>
          <cell r="U84">
            <v>0</v>
          </cell>
          <cell r="X84">
            <v>0</v>
          </cell>
          <cell r="AA84">
            <v>0</v>
          </cell>
        </row>
        <row r="86">
          <cell r="R86">
            <v>0</v>
          </cell>
          <cell r="U86">
            <v>0</v>
          </cell>
          <cell r="X86">
            <v>0</v>
          </cell>
          <cell r="AA86">
            <v>0</v>
          </cell>
          <cell r="AP86">
            <v>0</v>
          </cell>
          <cell r="AS86">
            <v>0</v>
          </cell>
          <cell r="AV86">
            <v>0</v>
          </cell>
          <cell r="AY86">
            <v>0</v>
          </cell>
        </row>
        <row r="87">
          <cell r="R87">
            <v>0</v>
          </cell>
          <cell r="U87">
            <v>0</v>
          </cell>
          <cell r="X87">
            <v>0</v>
          </cell>
          <cell r="AA87">
            <v>0</v>
          </cell>
          <cell r="AP87">
            <v>0</v>
          </cell>
          <cell r="AS87">
            <v>0</v>
          </cell>
          <cell r="AV87">
            <v>0</v>
          </cell>
          <cell r="AY87">
            <v>0</v>
          </cell>
        </row>
      </sheetData>
      <sheetData sheetId="42">
        <row r="13">
          <cell r="R13">
            <v>3995.1137699999999</v>
          </cell>
        </row>
        <row r="31">
          <cell r="R31">
            <v>51431.484509999995</v>
          </cell>
          <cell r="AP31">
            <v>3520</v>
          </cell>
        </row>
        <row r="36">
          <cell r="R36">
            <v>23269.503769999996</v>
          </cell>
          <cell r="AP36">
            <v>530.4</v>
          </cell>
        </row>
        <row r="38">
          <cell r="R38">
            <v>2453.2765300000001</v>
          </cell>
        </row>
        <row r="43">
          <cell r="R43">
            <v>16540.704109999999</v>
          </cell>
        </row>
        <row r="47">
          <cell r="R47">
            <v>26.31579</v>
          </cell>
          <cell r="AP47">
            <v>90</v>
          </cell>
          <cell r="BI47">
            <v>410</v>
          </cell>
        </row>
        <row r="51">
          <cell r="R51">
            <v>0</v>
          </cell>
          <cell r="AP51">
            <v>0</v>
          </cell>
          <cell r="BI51">
            <v>0</v>
          </cell>
        </row>
        <row r="57">
          <cell r="R57">
            <v>9080.61139</v>
          </cell>
          <cell r="AP57">
            <v>90.399999999999991</v>
          </cell>
        </row>
        <row r="62">
          <cell r="R62">
            <v>0</v>
          </cell>
          <cell r="AG62">
            <v>0</v>
          </cell>
        </row>
        <row r="69">
          <cell r="R69">
            <v>52.63158</v>
          </cell>
          <cell r="AP69">
            <v>1000</v>
          </cell>
          <cell r="BI69">
            <v>0</v>
          </cell>
        </row>
        <row r="74">
          <cell r="R74">
            <v>1194.73684</v>
          </cell>
          <cell r="AP74">
            <v>17000</v>
          </cell>
        </row>
      </sheetData>
      <sheetData sheetId="43">
        <row r="62">
          <cell r="U62">
            <v>0</v>
          </cell>
          <cell r="X62">
            <v>0</v>
          </cell>
          <cell r="AA62">
            <v>0</v>
          </cell>
          <cell r="AJ62">
            <v>0</v>
          </cell>
          <cell r="AM62">
            <v>0</v>
          </cell>
          <cell r="AP62">
            <v>0</v>
          </cell>
        </row>
      </sheetData>
      <sheetData sheetId="44"/>
      <sheetData sheetId="45">
        <row r="58">
          <cell r="AS58">
            <v>96</v>
          </cell>
          <cell r="AV58">
            <v>96</v>
          </cell>
          <cell r="AY58">
            <v>96</v>
          </cell>
        </row>
      </sheetData>
      <sheetData sheetId="46">
        <row r="13">
          <cell r="U13">
            <v>1330.43415</v>
          </cell>
          <cell r="X13">
            <v>0</v>
          </cell>
          <cell r="AA13">
            <v>0</v>
          </cell>
          <cell r="AS13">
            <v>0</v>
          </cell>
          <cell r="AV13">
            <v>0</v>
          </cell>
          <cell r="AY13">
            <v>0</v>
          </cell>
          <cell r="BL13">
            <v>0</v>
          </cell>
          <cell r="BO13">
            <v>0</v>
          </cell>
          <cell r="BR13">
            <v>0</v>
          </cell>
        </row>
        <row r="31">
          <cell r="U31">
            <v>39046.911339999999</v>
          </cell>
          <cell r="X31">
            <v>39991.564440000002</v>
          </cell>
          <cell r="AA31">
            <v>39526.45248</v>
          </cell>
          <cell r="AS31">
            <v>5529.71958</v>
          </cell>
          <cell r="AV31">
            <v>0</v>
          </cell>
          <cell r="AY31">
            <v>0</v>
          </cell>
          <cell r="BL31">
            <v>0</v>
          </cell>
          <cell r="BO31">
            <v>0</v>
          </cell>
          <cell r="BR31">
            <v>0</v>
          </cell>
        </row>
        <row r="36">
          <cell r="U36">
            <v>22040.294580000002</v>
          </cell>
          <cell r="X36">
            <v>21484.568480000002</v>
          </cell>
          <cell r="AA36">
            <v>21280.955249999999</v>
          </cell>
          <cell r="AS36">
            <v>2335.3666699999999</v>
          </cell>
          <cell r="AV36">
            <v>0</v>
          </cell>
          <cell r="AY36">
            <v>0</v>
          </cell>
          <cell r="BL36">
            <v>0</v>
          </cell>
          <cell r="BO36">
            <v>0</v>
          </cell>
          <cell r="BR36">
            <v>0</v>
          </cell>
        </row>
        <row r="38">
          <cell r="U38">
            <v>600</v>
          </cell>
          <cell r="X38">
            <v>0</v>
          </cell>
          <cell r="AA38">
            <v>0</v>
          </cell>
          <cell r="AS38">
            <v>0</v>
          </cell>
          <cell r="AV38">
            <v>0</v>
          </cell>
          <cell r="AY38">
            <v>0</v>
          </cell>
          <cell r="BL38">
            <v>0</v>
          </cell>
          <cell r="BO38">
            <v>0</v>
          </cell>
          <cell r="BR38">
            <v>0</v>
          </cell>
        </row>
        <row r="43">
          <cell r="U43">
            <v>10346.5103</v>
          </cell>
          <cell r="X43">
            <v>10732.121440000001</v>
          </cell>
          <cell r="AA43">
            <v>10601.47846</v>
          </cell>
          <cell r="AS43">
            <v>1500</v>
          </cell>
          <cell r="AV43">
            <v>0</v>
          </cell>
          <cell r="AY43">
            <v>0</v>
          </cell>
          <cell r="BL43">
            <v>0</v>
          </cell>
          <cell r="BO43">
            <v>0</v>
          </cell>
          <cell r="BR43">
            <v>0</v>
          </cell>
        </row>
        <row r="47">
          <cell r="U47">
            <v>52.63158</v>
          </cell>
          <cell r="X47">
            <v>52.63158</v>
          </cell>
          <cell r="AA47">
            <v>0</v>
          </cell>
          <cell r="AS47">
            <v>200</v>
          </cell>
          <cell r="AV47">
            <v>180</v>
          </cell>
          <cell r="AY47">
            <v>180</v>
          </cell>
          <cell r="BL47">
            <v>800</v>
          </cell>
          <cell r="BO47">
            <v>820</v>
          </cell>
          <cell r="BR47">
            <v>820</v>
          </cell>
        </row>
        <row r="51">
          <cell r="U51">
            <v>135.27526</v>
          </cell>
          <cell r="X51">
            <v>0</v>
          </cell>
          <cell r="AA51">
            <v>12.831580000000001</v>
          </cell>
          <cell r="AS51">
            <v>77.13</v>
          </cell>
          <cell r="AV51">
            <v>0</v>
          </cell>
          <cell r="AY51">
            <v>0</v>
          </cell>
          <cell r="BL51">
            <v>2493.1</v>
          </cell>
          <cell r="BO51">
            <v>0</v>
          </cell>
          <cell r="BR51">
            <v>0</v>
          </cell>
        </row>
        <row r="57">
          <cell r="U57">
            <v>7926.8668500000003</v>
          </cell>
          <cell r="X57">
            <v>7520.4140600000001</v>
          </cell>
          <cell r="AA57">
            <v>7425.08223</v>
          </cell>
          <cell r="AS57">
            <v>1096</v>
          </cell>
          <cell r="AV57">
            <v>96</v>
          </cell>
          <cell r="AY57">
            <v>96</v>
          </cell>
          <cell r="BL57">
            <v>0</v>
          </cell>
          <cell r="BO57">
            <v>0</v>
          </cell>
          <cell r="BR57">
            <v>0</v>
          </cell>
        </row>
        <row r="69">
          <cell r="U69">
            <v>0</v>
          </cell>
          <cell r="X69">
            <v>0</v>
          </cell>
          <cell r="AA69">
            <v>0</v>
          </cell>
          <cell r="AS69">
            <v>0</v>
          </cell>
          <cell r="AV69">
            <v>0</v>
          </cell>
          <cell r="AY69">
            <v>0</v>
          </cell>
          <cell r="BL69">
            <v>0</v>
          </cell>
          <cell r="BO69">
            <v>0</v>
          </cell>
          <cell r="BR69">
            <v>0</v>
          </cell>
        </row>
        <row r="74">
          <cell r="U74">
            <v>0</v>
          </cell>
          <cell r="X74">
            <v>0</v>
          </cell>
          <cell r="AA74">
            <v>0</v>
          </cell>
          <cell r="AS74">
            <v>0</v>
          </cell>
          <cell r="AV74">
            <v>0</v>
          </cell>
          <cell r="AY74">
            <v>0</v>
          </cell>
        </row>
      </sheetData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view="pageBreakPreview" topLeftCell="C1" zoomScale="85" zoomScaleNormal="100" zoomScaleSheetLayoutView="85" workbookViewId="0">
      <selection activeCell="BT1" sqref="BT1:CP1"/>
    </sheetView>
  </sheetViews>
  <sheetFormatPr defaultRowHeight="14.4" outlineLevelRow="1" outlineLevelCol="1" x14ac:dyDescent="0.3"/>
  <cols>
    <col min="1" max="1" width="4.6640625" style="282" customWidth="1"/>
    <col min="2" max="2" width="18.6640625" style="283" customWidth="1"/>
    <col min="3" max="3" width="10.6640625" style="283" customWidth="1"/>
    <col min="4" max="4" width="3.5546875" style="284" bestFit="1" customWidth="1"/>
    <col min="5" max="5" width="2.88671875" style="285" customWidth="1"/>
    <col min="6" max="6" width="2.88671875" style="279" customWidth="1"/>
    <col min="7" max="7" width="3.88671875" style="278" hidden="1" customWidth="1" outlineLevel="1"/>
    <col min="8" max="8" width="3.33203125" style="279" hidden="1" customWidth="1" outlineLevel="1"/>
    <col min="9" max="9" width="3" style="278" customWidth="1" collapsed="1"/>
    <col min="10" max="10" width="3.6640625" style="286" hidden="1" customWidth="1" outlineLevel="1"/>
    <col min="11" max="11" width="5" style="287" hidden="1" customWidth="1" outlineLevel="1"/>
    <col min="12" max="12" width="3.6640625" style="286" bestFit="1" customWidth="1" collapsed="1"/>
    <col min="13" max="13" width="3.6640625" style="280" hidden="1" customWidth="1" outlineLevel="1"/>
    <col min="14" max="14" width="3.6640625" style="288" hidden="1" customWidth="1" outlineLevel="1"/>
    <col min="15" max="15" width="3.6640625" style="280" bestFit="1" customWidth="1" collapsed="1"/>
    <col min="16" max="16" width="3.6640625" style="280" hidden="1" customWidth="1" outlineLevel="1"/>
    <col min="17" max="17" width="4.33203125" style="287" hidden="1" customWidth="1" outlineLevel="1"/>
    <col min="18" max="18" width="3.6640625" style="289" bestFit="1" customWidth="1" collapsed="1"/>
    <col min="19" max="20" width="3.6640625" style="289" hidden="1" customWidth="1"/>
    <col min="21" max="21" width="3.6640625" style="289" customWidth="1"/>
    <col min="22" max="23" width="3.6640625" style="289" hidden="1" customWidth="1"/>
    <col min="24" max="24" width="3.6640625" style="289" customWidth="1"/>
    <col min="25" max="26" width="3.6640625" style="289" hidden="1" customWidth="1"/>
    <col min="27" max="27" width="3.6640625" style="289" customWidth="1"/>
    <col min="28" max="28" width="3.5546875" style="290" customWidth="1"/>
    <col min="29" max="29" width="3.109375" style="291" customWidth="1"/>
    <col min="30" max="30" width="3.6640625" style="292" customWidth="1"/>
    <col min="31" max="31" width="3.6640625" style="293" hidden="1" customWidth="1" outlineLevel="1"/>
    <col min="32" max="32" width="3.6640625" style="279" hidden="1" customWidth="1" outlineLevel="1"/>
    <col min="33" max="33" width="3.5546875" style="294" customWidth="1" collapsed="1"/>
    <col min="34" max="34" width="3.6640625" style="293" hidden="1" customWidth="1" outlineLevel="1"/>
    <col min="35" max="35" width="3.6640625" style="285" hidden="1" customWidth="1" outlineLevel="1"/>
    <col min="36" max="36" width="3.6640625" style="293" customWidth="1" collapsed="1"/>
    <col min="37" max="37" width="3.6640625" style="295" hidden="1" customWidth="1" outlineLevel="1"/>
    <col min="38" max="38" width="3.6640625" style="279" hidden="1" customWidth="1" outlineLevel="1"/>
    <col min="39" max="39" width="3.6640625" style="295" customWidth="1" collapsed="1"/>
    <col min="40" max="40" width="3.6640625" style="296" hidden="1" customWidth="1" outlineLevel="1"/>
    <col min="41" max="41" width="3.6640625" style="297" hidden="1" customWidth="1" outlineLevel="1"/>
    <col min="42" max="42" width="3.6640625" style="296" customWidth="1" collapsed="1"/>
    <col min="43" max="44" width="3.6640625" style="296" hidden="1" customWidth="1"/>
    <col min="45" max="45" width="3.6640625" style="296" customWidth="1"/>
    <col min="46" max="47" width="3.6640625" style="296" hidden="1" customWidth="1"/>
    <col min="48" max="48" width="3.6640625" style="296" customWidth="1"/>
    <col min="49" max="50" width="3.6640625" style="296" hidden="1" customWidth="1"/>
    <col min="51" max="51" width="3.6640625" style="296" customWidth="1"/>
    <col min="52" max="52" width="3.6640625" style="298" customWidth="1"/>
    <col min="53" max="53" width="3.33203125" style="296" hidden="1" customWidth="1"/>
    <col min="54" max="54" width="4" style="296" hidden="1" customWidth="1"/>
    <col min="55" max="55" width="4.44140625" style="296" customWidth="1"/>
    <col min="56" max="57" width="3.33203125" style="296" hidden="1" customWidth="1"/>
    <col min="58" max="58" width="3.6640625" style="296" customWidth="1"/>
    <col min="59" max="60" width="3.33203125" style="296" hidden="1" customWidth="1"/>
    <col min="61" max="61" width="3.6640625" style="296" customWidth="1"/>
    <col min="62" max="63" width="3.6640625" style="296" hidden="1" customWidth="1"/>
    <col min="64" max="64" width="3.6640625" style="296" customWidth="1"/>
    <col min="65" max="65" width="6.33203125" style="296" hidden="1" customWidth="1"/>
    <col min="66" max="66" width="3.6640625" style="296" hidden="1" customWidth="1"/>
    <col min="67" max="67" width="3.6640625" style="296" customWidth="1"/>
    <col min="68" max="69" width="3.6640625" style="296" hidden="1" customWidth="1"/>
    <col min="70" max="70" width="3.6640625" style="296" customWidth="1"/>
    <col min="71" max="71" width="3.44140625" style="299" customWidth="1"/>
    <col min="72" max="72" width="3.109375" style="296" customWidth="1"/>
    <col min="73" max="73" width="3.88671875" style="296" customWidth="1"/>
    <col min="74" max="74" width="3.6640625" style="296" hidden="1" customWidth="1" outlineLevel="1"/>
    <col min="75" max="75" width="3.6640625" style="281" hidden="1" customWidth="1" outlineLevel="1"/>
    <col min="76" max="76" width="4" style="296" customWidth="1" collapsed="1"/>
    <col min="77" max="77" width="3.6640625" style="296" hidden="1" customWidth="1" outlineLevel="1"/>
    <col min="78" max="78" width="3.6640625" style="281" hidden="1" customWidth="1" outlineLevel="1"/>
    <col min="79" max="79" width="3.6640625" style="296" customWidth="1" collapsed="1"/>
    <col min="80" max="80" width="3.6640625" style="296" hidden="1" customWidth="1" outlineLevel="1"/>
    <col min="81" max="81" width="3.6640625" style="281" hidden="1" customWidth="1" outlineLevel="1"/>
    <col min="82" max="82" width="3.6640625" style="296" customWidth="1" collapsed="1"/>
    <col min="83" max="83" width="3.6640625" style="296" hidden="1" customWidth="1" outlineLevel="1"/>
    <col min="84" max="84" width="3.6640625" style="281" hidden="1" customWidth="1" outlineLevel="1"/>
    <col min="85" max="85" width="3.6640625" style="300" customWidth="1" collapsed="1"/>
    <col min="86" max="87" width="3.6640625" style="296" hidden="1" customWidth="1"/>
    <col min="88" max="88" width="3.6640625" style="296" customWidth="1"/>
    <col min="89" max="90" width="3.6640625" style="296" hidden="1" customWidth="1"/>
    <col min="91" max="91" width="3.6640625" style="296" customWidth="1"/>
    <col min="92" max="93" width="3.6640625" style="296" hidden="1" customWidth="1"/>
    <col min="94" max="94" width="3.6640625" style="296" customWidth="1"/>
    <col min="95" max="95" width="24.33203125" style="301" hidden="1" customWidth="1"/>
  </cols>
  <sheetData>
    <row r="1" spans="1:256" ht="18" x14ac:dyDescent="0.3">
      <c r="A1" s="303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34" t="s">
        <v>107</v>
      </c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03"/>
    </row>
    <row r="2" spans="1:256" ht="18" x14ac:dyDescent="0.3">
      <c r="A2" s="303"/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34" t="s">
        <v>90</v>
      </c>
      <c r="BU2" s="334"/>
      <c r="BV2" s="334"/>
      <c r="BW2" s="334"/>
      <c r="BX2" s="334"/>
      <c r="BY2" s="334"/>
      <c r="BZ2" s="334"/>
      <c r="CA2" s="334"/>
      <c r="CB2" s="334"/>
      <c r="CC2" s="334"/>
      <c r="CD2" s="334"/>
      <c r="CE2" s="334"/>
      <c r="CF2" s="334"/>
      <c r="CG2" s="334"/>
      <c r="CH2" s="334"/>
      <c r="CI2" s="334"/>
      <c r="CJ2" s="334"/>
      <c r="CK2" s="334"/>
      <c r="CL2" s="334"/>
      <c r="CM2" s="334"/>
      <c r="CN2" s="334"/>
      <c r="CO2" s="334"/>
      <c r="CP2" s="334"/>
      <c r="CQ2" s="303"/>
    </row>
    <row r="3" spans="1:256" ht="18" x14ac:dyDescent="0.3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35" t="s">
        <v>91</v>
      </c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05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36" t="s">
        <v>92</v>
      </c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04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8" x14ac:dyDescent="0.3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36" t="s">
        <v>93</v>
      </c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04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8" x14ac:dyDescent="0.3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37" t="s">
        <v>94</v>
      </c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05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7.399999999999999" x14ac:dyDescent="0.3">
      <c r="A7" s="338" t="s">
        <v>95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7.399999999999999" x14ac:dyDescent="0.3">
      <c r="A8" s="339" t="s">
        <v>96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7.75" hidden="1" customHeight="1" x14ac:dyDescent="0.25">
      <c r="A9" s="439" t="s">
        <v>0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</row>
    <row r="10" spans="1:256" ht="41.25" hidden="1" customHeight="1" x14ac:dyDescent="0.25">
      <c r="A10" s="440" t="s">
        <v>1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</row>
    <row r="11" spans="1:256" s="1" customFormat="1" ht="105.75" hidden="1" customHeight="1" x14ac:dyDescent="0.25">
      <c r="A11" s="441" t="s">
        <v>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</row>
    <row r="12" spans="1:256" s="2" customFormat="1" ht="44.25" hidden="1" customHeight="1" thickBot="1" x14ac:dyDescent="0.3">
      <c r="A12" s="442" t="s">
        <v>3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</row>
    <row r="13" spans="1:256" s="3" customFormat="1" ht="84.75" hidden="1" customHeight="1" x14ac:dyDescent="0.25">
      <c r="A13" s="438" t="s">
        <v>4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</row>
    <row r="14" spans="1:256" s="3" customFormat="1" ht="84.75" hidden="1" customHeight="1" x14ac:dyDescent="0.25">
      <c r="A14" s="438" t="s">
        <v>5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</row>
    <row r="15" spans="1:256" ht="84.75" hidden="1" customHeight="1" thickBot="1" x14ac:dyDescent="0.3">
      <c r="A15" s="438" t="s">
        <v>6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</row>
    <row r="16" spans="1:256" s="4" customFormat="1" ht="21" customHeight="1" x14ac:dyDescent="0.3">
      <c r="A16" s="340" t="s">
        <v>7</v>
      </c>
      <c r="B16" s="340" t="s">
        <v>8</v>
      </c>
      <c r="C16" s="330" t="s">
        <v>9</v>
      </c>
      <c r="D16" s="445" t="s">
        <v>97</v>
      </c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306"/>
      <c r="BT16" s="306"/>
      <c r="BU16" s="306"/>
      <c r="BV16" s="306"/>
      <c r="BW16" s="306"/>
      <c r="BX16" s="306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8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27.75" customHeight="1" x14ac:dyDescent="0.3">
      <c r="A17" s="340"/>
      <c r="B17" s="340"/>
      <c r="C17" s="331"/>
      <c r="D17" s="446" t="s">
        <v>98</v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 t="s">
        <v>99</v>
      </c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330" t="s">
        <v>100</v>
      </c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1"/>
      <c r="BS17" s="444" t="s">
        <v>101</v>
      </c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355" t="s">
        <v>10</v>
      </c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7.75" customHeight="1" x14ac:dyDescent="0.3">
      <c r="A18" s="340"/>
      <c r="B18" s="340"/>
      <c r="C18" s="331"/>
      <c r="D18" s="329" t="s">
        <v>102</v>
      </c>
      <c r="E18" s="330" t="s">
        <v>103</v>
      </c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29" t="s">
        <v>102</v>
      </c>
      <c r="AC18" s="330" t="s">
        <v>103</v>
      </c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29" t="s">
        <v>102</v>
      </c>
      <c r="BA18" s="329" t="s">
        <v>11</v>
      </c>
      <c r="BB18" s="329" t="s">
        <v>12</v>
      </c>
      <c r="BC18" s="330" t="s">
        <v>103</v>
      </c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1"/>
      <c r="BS18" s="329" t="s">
        <v>102</v>
      </c>
      <c r="BT18" s="444" t="s">
        <v>103</v>
      </c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4"/>
      <c r="CP18" s="444"/>
      <c r="CQ18" s="355"/>
    </row>
    <row r="19" spans="1:256" s="5" customFormat="1" ht="73.5" customHeight="1" x14ac:dyDescent="0.3">
      <c r="A19" s="340"/>
      <c r="B19" s="340"/>
      <c r="C19" s="331"/>
      <c r="D19" s="329"/>
      <c r="E19" s="309">
        <v>2016</v>
      </c>
      <c r="F19" s="309">
        <v>2017</v>
      </c>
      <c r="G19" s="310" t="s">
        <v>13</v>
      </c>
      <c r="H19" s="310" t="s">
        <v>14</v>
      </c>
      <c r="I19" s="309">
        <v>2018</v>
      </c>
      <c r="J19" s="309"/>
      <c r="K19" s="309"/>
      <c r="L19" s="309">
        <v>2019</v>
      </c>
      <c r="M19" s="309"/>
      <c r="N19" s="309"/>
      <c r="O19" s="309">
        <v>2020</v>
      </c>
      <c r="P19" s="310" t="s">
        <v>13</v>
      </c>
      <c r="Q19" s="310" t="s">
        <v>14</v>
      </c>
      <c r="R19" s="309">
        <v>2021</v>
      </c>
      <c r="S19" s="309" t="s">
        <v>13</v>
      </c>
      <c r="T19" s="309" t="s">
        <v>14</v>
      </c>
      <c r="U19" s="309">
        <v>2022</v>
      </c>
      <c r="V19" s="309" t="s">
        <v>13</v>
      </c>
      <c r="W19" s="309" t="s">
        <v>14</v>
      </c>
      <c r="X19" s="309">
        <v>2023</v>
      </c>
      <c r="Y19" s="309" t="s">
        <v>13</v>
      </c>
      <c r="Z19" s="309" t="s">
        <v>14</v>
      </c>
      <c r="AA19" s="309">
        <v>2024</v>
      </c>
      <c r="AB19" s="329"/>
      <c r="AC19" s="309">
        <v>2016</v>
      </c>
      <c r="AD19" s="309">
        <v>2017</v>
      </c>
      <c r="AE19" s="309"/>
      <c r="AF19" s="309"/>
      <c r="AG19" s="309">
        <v>2018</v>
      </c>
      <c r="AH19" s="309"/>
      <c r="AI19" s="309"/>
      <c r="AJ19" s="309">
        <v>2019</v>
      </c>
      <c r="AK19" s="309"/>
      <c r="AL19" s="309"/>
      <c r="AM19" s="309">
        <v>2020</v>
      </c>
      <c r="AN19" s="310" t="s">
        <v>13</v>
      </c>
      <c r="AO19" s="310" t="s">
        <v>14</v>
      </c>
      <c r="AP19" s="309">
        <v>2021</v>
      </c>
      <c r="AQ19" s="309" t="s">
        <v>13</v>
      </c>
      <c r="AR19" s="309" t="s">
        <v>14</v>
      </c>
      <c r="AS19" s="309">
        <v>2022</v>
      </c>
      <c r="AT19" s="309" t="s">
        <v>13</v>
      </c>
      <c r="AU19" s="309" t="s">
        <v>14</v>
      </c>
      <c r="AV19" s="309">
        <v>2023</v>
      </c>
      <c r="AW19" s="309" t="s">
        <v>13</v>
      </c>
      <c r="AX19" s="309" t="s">
        <v>14</v>
      </c>
      <c r="AY19" s="309">
        <v>2024</v>
      </c>
      <c r="AZ19" s="329"/>
      <c r="BA19" s="329"/>
      <c r="BB19" s="329"/>
      <c r="BC19" s="309">
        <v>2019</v>
      </c>
      <c r="BD19" s="309"/>
      <c r="BE19" s="309"/>
      <c r="BF19" s="309">
        <v>2020</v>
      </c>
      <c r="BG19" s="309">
        <v>2021</v>
      </c>
      <c r="BH19" s="310" t="s">
        <v>14</v>
      </c>
      <c r="BI19" s="309">
        <v>2021</v>
      </c>
      <c r="BJ19" s="309" t="s">
        <v>13</v>
      </c>
      <c r="BK19" s="309" t="s">
        <v>14</v>
      </c>
      <c r="BL19" s="309">
        <v>2022</v>
      </c>
      <c r="BM19" s="309" t="s">
        <v>13</v>
      </c>
      <c r="BN19" s="309" t="s">
        <v>14</v>
      </c>
      <c r="BO19" s="309">
        <v>2023</v>
      </c>
      <c r="BP19" s="309" t="s">
        <v>13</v>
      </c>
      <c r="BQ19" s="309" t="s">
        <v>14</v>
      </c>
      <c r="BR19" s="311">
        <v>2024</v>
      </c>
      <c r="BS19" s="329"/>
      <c r="BT19" s="309">
        <v>2016</v>
      </c>
      <c r="BU19" s="309">
        <v>2017</v>
      </c>
      <c r="BV19" s="309"/>
      <c r="BW19" s="309"/>
      <c r="BX19" s="309">
        <v>2018</v>
      </c>
      <c r="BY19" s="312"/>
      <c r="BZ19" s="312"/>
      <c r="CA19" s="312">
        <v>2019</v>
      </c>
      <c r="CB19" s="312"/>
      <c r="CC19" s="312"/>
      <c r="CD19" s="312">
        <v>2020</v>
      </c>
      <c r="CE19" s="313" t="s">
        <v>13</v>
      </c>
      <c r="CF19" s="314" t="s">
        <v>14</v>
      </c>
      <c r="CG19" s="312">
        <v>2021</v>
      </c>
      <c r="CH19" s="312" t="s">
        <v>13</v>
      </c>
      <c r="CI19" s="312" t="s">
        <v>14</v>
      </c>
      <c r="CJ19" s="312">
        <v>2022</v>
      </c>
      <c r="CK19" s="312" t="s">
        <v>13</v>
      </c>
      <c r="CL19" s="312" t="s">
        <v>14</v>
      </c>
      <c r="CM19" s="312">
        <v>2023</v>
      </c>
      <c r="CN19" s="312" t="s">
        <v>13</v>
      </c>
      <c r="CO19" s="312" t="s">
        <v>14</v>
      </c>
      <c r="CP19" s="312">
        <v>2024</v>
      </c>
      <c r="CQ19" s="355"/>
    </row>
    <row r="20" spans="1:256" s="2" customFormat="1" ht="15" x14ac:dyDescent="0.25">
      <c r="A20" s="6">
        <v>1</v>
      </c>
      <c r="B20" s="6">
        <v>2</v>
      </c>
      <c r="C20" s="7">
        <v>3</v>
      </c>
      <c r="D20" s="8">
        <v>4</v>
      </c>
      <c r="E20" s="6">
        <v>5</v>
      </c>
      <c r="F20" s="6">
        <v>6</v>
      </c>
      <c r="G20" s="430">
        <v>7</v>
      </c>
      <c r="H20" s="431"/>
      <c r="I20" s="432"/>
      <c r="J20" s="9">
        <v>8</v>
      </c>
      <c r="K20" s="10"/>
      <c r="L20" s="11">
        <v>8</v>
      </c>
      <c r="M20" s="437">
        <v>9</v>
      </c>
      <c r="N20" s="435"/>
      <c r="O20" s="443"/>
      <c r="P20" s="437">
        <v>10</v>
      </c>
      <c r="Q20" s="435"/>
      <c r="R20" s="436"/>
      <c r="S20" s="434">
        <v>11</v>
      </c>
      <c r="T20" s="435"/>
      <c r="U20" s="436"/>
      <c r="V20" s="434">
        <v>12</v>
      </c>
      <c r="W20" s="435"/>
      <c r="X20" s="436"/>
      <c r="Y20" s="434">
        <v>13</v>
      </c>
      <c r="Z20" s="435"/>
      <c r="AA20" s="436"/>
      <c r="AB20" s="8">
        <v>14</v>
      </c>
      <c r="AC20" s="6">
        <v>15</v>
      </c>
      <c r="AD20" s="6">
        <v>16</v>
      </c>
      <c r="AE20" s="430">
        <v>17</v>
      </c>
      <c r="AF20" s="431"/>
      <c r="AG20" s="432"/>
      <c r="AH20" s="430">
        <v>18</v>
      </c>
      <c r="AI20" s="431"/>
      <c r="AJ20" s="432"/>
      <c r="AK20" s="430">
        <v>19</v>
      </c>
      <c r="AL20" s="431"/>
      <c r="AM20" s="432"/>
      <c r="AN20" s="430">
        <v>20</v>
      </c>
      <c r="AO20" s="431"/>
      <c r="AP20" s="432"/>
      <c r="AQ20" s="437">
        <v>21</v>
      </c>
      <c r="AR20" s="435"/>
      <c r="AS20" s="436"/>
      <c r="AT20" s="434">
        <v>22</v>
      </c>
      <c r="AU20" s="435"/>
      <c r="AV20" s="436"/>
      <c r="AW20" s="434">
        <v>23</v>
      </c>
      <c r="AX20" s="435"/>
      <c r="AY20" s="436"/>
      <c r="AZ20" s="6">
        <v>24</v>
      </c>
      <c r="BA20" s="430">
        <v>25</v>
      </c>
      <c r="BB20" s="431"/>
      <c r="BC20" s="432"/>
      <c r="BD20" s="430">
        <v>26</v>
      </c>
      <c r="BE20" s="431"/>
      <c r="BF20" s="432"/>
      <c r="BG20" s="430">
        <v>27</v>
      </c>
      <c r="BH20" s="431"/>
      <c r="BI20" s="432"/>
      <c r="BJ20" s="437">
        <v>28</v>
      </c>
      <c r="BK20" s="435"/>
      <c r="BL20" s="436"/>
      <c r="BM20" s="434">
        <v>29</v>
      </c>
      <c r="BN20" s="435"/>
      <c r="BO20" s="436"/>
      <c r="BP20" s="434">
        <v>30</v>
      </c>
      <c r="BQ20" s="435"/>
      <c r="BR20" s="436"/>
      <c r="BS20" s="6">
        <v>31</v>
      </c>
      <c r="BT20" s="6">
        <v>32</v>
      </c>
      <c r="BU20" s="6">
        <v>33</v>
      </c>
      <c r="BV20" s="430">
        <v>25</v>
      </c>
      <c r="BW20" s="431"/>
      <c r="BX20" s="432"/>
      <c r="BY20" s="430">
        <v>34</v>
      </c>
      <c r="BZ20" s="431"/>
      <c r="CA20" s="432"/>
      <c r="CB20" s="430">
        <v>35</v>
      </c>
      <c r="CC20" s="431"/>
      <c r="CD20" s="432"/>
      <c r="CE20" s="430">
        <v>36</v>
      </c>
      <c r="CF20" s="431"/>
      <c r="CG20" s="433"/>
      <c r="CH20" s="434">
        <v>37</v>
      </c>
      <c r="CI20" s="435"/>
      <c r="CJ20" s="436"/>
      <c r="CK20" s="434">
        <v>38</v>
      </c>
      <c r="CL20" s="435"/>
      <c r="CM20" s="436"/>
      <c r="CN20" s="434">
        <v>39</v>
      </c>
      <c r="CO20" s="435"/>
      <c r="CP20" s="436"/>
      <c r="CQ20" s="12">
        <v>40</v>
      </c>
    </row>
    <row r="21" spans="1:256" ht="15.75" customHeight="1" thickBot="1" x14ac:dyDescent="0.35">
      <c r="A21" s="389" t="s">
        <v>15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  <c r="BJ21" s="390"/>
      <c r="BK21" s="390"/>
      <c r="BL21" s="390"/>
      <c r="BM21" s="390"/>
      <c r="BN21" s="390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0"/>
      <c r="CC21" s="390"/>
      <c r="CD21" s="390"/>
      <c r="CE21" s="390"/>
      <c r="CF21" s="390"/>
      <c r="CG21" s="390"/>
      <c r="CH21" s="390"/>
      <c r="CI21" s="390"/>
      <c r="CJ21" s="390"/>
      <c r="CK21" s="390"/>
      <c r="CL21" s="390"/>
      <c r="CM21" s="390"/>
      <c r="CN21" s="390"/>
      <c r="CO21" s="390"/>
      <c r="CP21" s="390"/>
      <c r="CQ21" s="391"/>
    </row>
    <row r="22" spans="1:256" ht="85.5" customHeight="1" x14ac:dyDescent="0.3">
      <c r="A22" s="423" t="s">
        <v>16</v>
      </c>
      <c r="B22" s="401" t="s">
        <v>17</v>
      </c>
      <c r="C22" s="13" t="s">
        <v>18</v>
      </c>
      <c r="D22" s="14">
        <f>E22+F22+I22+L22+O22+R22+U22+X22+AA22</f>
        <v>16870.183850000001</v>
      </c>
      <c r="E22" s="15">
        <v>2471.0148800000002</v>
      </c>
      <c r="F22" s="15">
        <v>2404.5609300000001</v>
      </c>
      <c r="G22" s="15">
        <f>'[1]27'!I14</f>
        <v>2862.4491000000003</v>
      </c>
      <c r="H22" s="16">
        <f>H26+H27+H23+H24+H25</f>
        <v>0</v>
      </c>
      <c r="I22" s="15">
        <f>G22+H22</f>
        <v>2862.4491000000003</v>
      </c>
      <c r="J22" s="17">
        <f>'[1]35'!L13</f>
        <v>2827.9186999999997</v>
      </c>
      <c r="K22" s="18">
        <f>K23+K24+K25+K26</f>
        <v>0</v>
      </c>
      <c r="L22" s="17">
        <f>J22+K22</f>
        <v>2827.9186999999997</v>
      </c>
      <c r="M22" s="17">
        <f>'[1]43'!O13</f>
        <v>978.69232</v>
      </c>
      <c r="N22" s="18">
        <f>N23+N24+N25+N26</f>
        <v>0</v>
      </c>
      <c r="O22" s="17">
        <f>M22+N22</f>
        <v>978.69232</v>
      </c>
      <c r="P22" s="17">
        <f>'[1]49'!R13</f>
        <v>3995.1137699999999</v>
      </c>
      <c r="Q22" s="18">
        <f>Q23+Q24+Q25+Q26</f>
        <v>0</v>
      </c>
      <c r="R22" s="19">
        <f>P22+Q22</f>
        <v>3995.1137699999999</v>
      </c>
      <c r="S22" s="17">
        <f>'[1]53'!U13</f>
        <v>1330.43415</v>
      </c>
      <c r="T22" s="18">
        <f>T23+T24+T25+T26</f>
        <v>0</v>
      </c>
      <c r="U22" s="19">
        <f>S22+T22</f>
        <v>1330.43415</v>
      </c>
      <c r="V22" s="17">
        <f>'[1]53'!X13</f>
        <v>0</v>
      </c>
      <c r="W22" s="18">
        <f>W23+W24+W25+W26</f>
        <v>0</v>
      </c>
      <c r="X22" s="19">
        <f>V22+W22</f>
        <v>0</v>
      </c>
      <c r="Y22" s="17">
        <f>'[1]53'!AA13</f>
        <v>0</v>
      </c>
      <c r="Z22" s="18">
        <f>Z23+Z24+Z25+Z26</f>
        <v>0</v>
      </c>
      <c r="AA22" s="19">
        <f>Y22+Z22</f>
        <v>0</v>
      </c>
      <c r="AB22" s="14">
        <f>AC22+AD22+AG22+AJ22+AM22+AP22+AS22+AV22+AY22</f>
        <v>0</v>
      </c>
      <c r="AC22" s="15">
        <v>0</v>
      </c>
      <c r="AD22" s="15">
        <v>0</v>
      </c>
      <c r="AE22" s="15">
        <f>'[1]27'!X14</f>
        <v>0</v>
      </c>
      <c r="AF22" s="16"/>
      <c r="AG22" s="20">
        <f>AE22+AF22</f>
        <v>0</v>
      </c>
      <c r="AH22" s="15">
        <f>'[1]35'!AA13</f>
        <v>0</v>
      </c>
      <c r="AI22" s="16"/>
      <c r="AJ22" s="15">
        <f>AH22+AI22</f>
        <v>0</v>
      </c>
      <c r="AK22" s="15">
        <v>0</v>
      </c>
      <c r="AL22" s="16"/>
      <c r="AM22" s="15">
        <f>AK22+AL22</f>
        <v>0</v>
      </c>
      <c r="AN22" s="15">
        <v>0</v>
      </c>
      <c r="AO22" s="16"/>
      <c r="AP22" s="15">
        <f>AN22+AO22</f>
        <v>0</v>
      </c>
      <c r="AQ22" s="17">
        <f>'[1]53'!AS13</f>
        <v>0</v>
      </c>
      <c r="AR22" s="16"/>
      <c r="AS22" s="15">
        <v>0</v>
      </c>
      <c r="AT22" s="17">
        <f>'[1]53'!AV13</f>
        <v>0</v>
      </c>
      <c r="AU22" s="16"/>
      <c r="AV22" s="15">
        <v>0</v>
      </c>
      <c r="AW22" s="17">
        <f>'[1]53'!AY13</f>
        <v>0</v>
      </c>
      <c r="AX22" s="16"/>
      <c r="AY22" s="21">
        <v>0</v>
      </c>
      <c r="AZ22" s="22">
        <f>BC22+BF22+BI22+BL22+BO22+BR22</f>
        <v>0</v>
      </c>
      <c r="BA22" s="23">
        <v>0</v>
      </c>
      <c r="BB22" s="24"/>
      <c r="BC22" s="23">
        <f>BA22+BB22</f>
        <v>0</v>
      </c>
      <c r="BD22" s="23">
        <v>0</v>
      </c>
      <c r="BE22" s="24"/>
      <c r="BF22" s="23">
        <f>BD22+BE22</f>
        <v>0</v>
      </c>
      <c r="BG22" s="23">
        <v>0</v>
      </c>
      <c r="BH22" s="24"/>
      <c r="BI22" s="25">
        <f>BG22+BH22</f>
        <v>0</v>
      </c>
      <c r="BJ22" s="17">
        <f>'[1]53'!BL13</f>
        <v>0</v>
      </c>
      <c r="BK22" s="24"/>
      <c r="BL22" s="25">
        <v>0</v>
      </c>
      <c r="BM22" s="17">
        <f>'[1]53'!BO13</f>
        <v>0</v>
      </c>
      <c r="BN22" s="24"/>
      <c r="BO22" s="25">
        <v>0</v>
      </c>
      <c r="BP22" s="17">
        <f>'[1]53'!BR13</f>
        <v>0</v>
      </c>
      <c r="BQ22" s="24"/>
      <c r="BR22" s="26">
        <v>0</v>
      </c>
      <c r="BS22" s="27">
        <f>BT22+BU22+BX22+CA22+CD22+CG22+CJ22+CM22+CP22</f>
        <v>16870.183850000001</v>
      </c>
      <c r="BT22" s="23">
        <f>E22+AC22</f>
        <v>2471.0148800000002</v>
      </c>
      <c r="BU22" s="23">
        <f>F22+AD22</f>
        <v>2404.5609300000001</v>
      </c>
      <c r="BV22" s="23">
        <f>G22+AE22</f>
        <v>2862.4491000000003</v>
      </c>
      <c r="BW22" s="24">
        <f>H22+AF22</f>
        <v>0</v>
      </c>
      <c r="BX22" s="23">
        <f>BV22+BW22</f>
        <v>2862.4491000000003</v>
      </c>
      <c r="BY22" s="23">
        <f>J22+AH22+BA22</f>
        <v>2827.9186999999997</v>
      </c>
      <c r="BZ22" s="24">
        <f>K22+AI22+BB22</f>
        <v>0</v>
      </c>
      <c r="CA22" s="23">
        <f>BY22+BZ22</f>
        <v>2827.9186999999997</v>
      </c>
      <c r="CB22" s="23">
        <f>M22+AK22</f>
        <v>978.69232</v>
      </c>
      <c r="CC22" s="24">
        <f>N22+AL22</f>
        <v>0</v>
      </c>
      <c r="CD22" s="23">
        <f>CB22+CC22</f>
        <v>978.69232</v>
      </c>
      <c r="CE22" s="23">
        <f>P22+AN22</f>
        <v>3995.1137699999999</v>
      </c>
      <c r="CF22" s="24">
        <f>Q22+AO22</f>
        <v>0</v>
      </c>
      <c r="CG22" s="23">
        <f>CE22+CF22</f>
        <v>3995.1137699999999</v>
      </c>
      <c r="CH22" s="23">
        <f t="shared" ref="CH22:CP22" si="0">S22+AQ22+BJ22</f>
        <v>1330.43415</v>
      </c>
      <c r="CI22" s="24">
        <f t="shared" si="0"/>
        <v>0</v>
      </c>
      <c r="CJ22" s="23">
        <f t="shared" si="0"/>
        <v>1330.43415</v>
      </c>
      <c r="CK22" s="23">
        <f t="shared" si="0"/>
        <v>0</v>
      </c>
      <c r="CL22" s="24">
        <f t="shared" si="0"/>
        <v>0</v>
      </c>
      <c r="CM22" s="23">
        <f t="shared" si="0"/>
        <v>0</v>
      </c>
      <c r="CN22" s="23">
        <f t="shared" si="0"/>
        <v>0</v>
      </c>
      <c r="CO22" s="24">
        <f t="shared" si="0"/>
        <v>0</v>
      </c>
      <c r="CP22" s="28">
        <f t="shared" si="0"/>
        <v>0</v>
      </c>
      <c r="CQ22" s="428"/>
    </row>
    <row r="23" spans="1:256" ht="33" customHeight="1" outlineLevel="1" x14ac:dyDescent="0.3">
      <c r="A23" s="423"/>
      <c r="B23" s="401"/>
      <c r="C23" s="13" t="s">
        <v>19</v>
      </c>
      <c r="D23" s="14"/>
      <c r="E23" s="15"/>
      <c r="F23" s="15"/>
      <c r="G23" s="15"/>
      <c r="H23" s="16"/>
      <c r="I23" s="15"/>
      <c r="J23" s="17"/>
      <c r="K23" s="18"/>
      <c r="L23" s="17"/>
      <c r="M23" s="17"/>
      <c r="N23" s="18"/>
      <c r="O23" s="17"/>
      <c r="P23" s="17"/>
      <c r="Q23" s="18"/>
      <c r="R23" s="19"/>
      <c r="S23" s="17"/>
      <c r="T23" s="18"/>
      <c r="U23" s="19"/>
      <c r="V23" s="17"/>
      <c r="W23" s="18"/>
      <c r="X23" s="19"/>
      <c r="Y23" s="17"/>
      <c r="Z23" s="18"/>
      <c r="AA23" s="19"/>
      <c r="AB23" s="14"/>
      <c r="AC23" s="15"/>
      <c r="AD23" s="15"/>
      <c r="AE23" s="15"/>
      <c r="AF23" s="16"/>
      <c r="AG23" s="20"/>
      <c r="AH23" s="15"/>
      <c r="AI23" s="16"/>
      <c r="AJ23" s="15"/>
      <c r="AK23" s="15"/>
      <c r="AL23" s="16"/>
      <c r="AM23" s="15"/>
      <c r="AN23" s="15"/>
      <c r="AO23" s="16"/>
      <c r="AP23" s="15"/>
      <c r="AQ23" s="15"/>
      <c r="AR23" s="16"/>
      <c r="AS23" s="15"/>
      <c r="AT23" s="15"/>
      <c r="AU23" s="16"/>
      <c r="AV23" s="15"/>
      <c r="AW23" s="15"/>
      <c r="AX23" s="16"/>
      <c r="AY23" s="21"/>
      <c r="AZ23" s="29"/>
      <c r="BA23" s="15"/>
      <c r="BB23" s="16"/>
      <c r="BC23" s="15"/>
      <c r="BD23" s="15"/>
      <c r="BE23" s="16"/>
      <c r="BF23" s="15"/>
      <c r="BG23" s="15"/>
      <c r="BH23" s="16"/>
      <c r="BI23" s="30"/>
      <c r="BJ23" s="15"/>
      <c r="BK23" s="16"/>
      <c r="BL23" s="30"/>
      <c r="BM23" s="15"/>
      <c r="BN23" s="16"/>
      <c r="BO23" s="30"/>
      <c r="BP23" s="15"/>
      <c r="BQ23" s="16"/>
      <c r="BR23" s="31"/>
      <c r="BS23" s="14"/>
      <c r="BT23" s="15"/>
      <c r="BU23" s="15"/>
      <c r="BV23" s="15"/>
      <c r="BW23" s="16"/>
      <c r="BX23" s="15"/>
      <c r="BY23" s="15"/>
      <c r="BZ23" s="16"/>
      <c r="CA23" s="15"/>
      <c r="CB23" s="15"/>
      <c r="CC23" s="16"/>
      <c r="CD23" s="15"/>
      <c r="CE23" s="15"/>
      <c r="CF23" s="16"/>
      <c r="CG23" s="15"/>
      <c r="CH23" s="15"/>
      <c r="CI23" s="16"/>
      <c r="CJ23" s="15"/>
      <c r="CK23" s="15"/>
      <c r="CL23" s="16"/>
      <c r="CM23" s="15"/>
      <c r="CN23" s="15"/>
      <c r="CO23" s="16"/>
      <c r="CP23" s="21"/>
      <c r="CQ23" s="429"/>
    </row>
    <row r="24" spans="1:256" ht="28.5" customHeight="1" outlineLevel="1" x14ac:dyDescent="0.3">
      <c r="A24" s="423"/>
      <c r="B24" s="401"/>
      <c r="C24" s="13" t="s">
        <v>20</v>
      </c>
      <c r="D24" s="14"/>
      <c r="E24" s="15"/>
      <c r="F24" s="15"/>
      <c r="G24" s="15"/>
      <c r="H24" s="16"/>
      <c r="I24" s="15"/>
      <c r="J24" s="17"/>
      <c r="K24" s="18"/>
      <c r="L24" s="17"/>
      <c r="M24" s="17"/>
      <c r="N24" s="18"/>
      <c r="O24" s="17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4"/>
      <c r="AC24" s="15"/>
      <c r="AD24" s="15"/>
      <c r="AE24" s="15"/>
      <c r="AF24" s="16"/>
      <c r="AG24" s="20"/>
      <c r="AH24" s="15"/>
      <c r="AI24" s="16"/>
      <c r="AJ24" s="15"/>
      <c r="AK24" s="15"/>
      <c r="AL24" s="16"/>
      <c r="AM24" s="15"/>
      <c r="AN24" s="15"/>
      <c r="AO24" s="16"/>
      <c r="AP24" s="15"/>
      <c r="AQ24" s="15"/>
      <c r="AR24" s="16"/>
      <c r="AS24" s="15"/>
      <c r="AT24" s="15"/>
      <c r="AU24" s="16"/>
      <c r="AV24" s="15"/>
      <c r="AW24" s="15"/>
      <c r="AX24" s="16"/>
      <c r="AY24" s="21"/>
      <c r="AZ24" s="29"/>
      <c r="BA24" s="15"/>
      <c r="BB24" s="16"/>
      <c r="BC24" s="15"/>
      <c r="BD24" s="15"/>
      <c r="BE24" s="16"/>
      <c r="BF24" s="15"/>
      <c r="BG24" s="15"/>
      <c r="BH24" s="16"/>
      <c r="BI24" s="30"/>
      <c r="BJ24" s="15"/>
      <c r="BK24" s="16"/>
      <c r="BL24" s="30"/>
      <c r="BM24" s="15"/>
      <c r="BN24" s="16"/>
      <c r="BO24" s="30"/>
      <c r="BP24" s="15"/>
      <c r="BQ24" s="16"/>
      <c r="BR24" s="31"/>
      <c r="BS24" s="14"/>
      <c r="BT24" s="15"/>
      <c r="BU24" s="15"/>
      <c r="BV24" s="15"/>
      <c r="BW24" s="16"/>
      <c r="BX24" s="15"/>
      <c r="BY24" s="15"/>
      <c r="BZ24" s="16"/>
      <c r="CA24" s="15"/>
      <c r="CB24" s="15"/>
      <c r="CC24" s="16"/>
      <c r="CD24" s="15"/>
      <c r="CE24" s="15"/>
      <c r="CF24" s="16"/>
      <c r="CG24" s="15"/>
      <c r="CH24" s="15"/>
      <c r="CI24" s="16"/>
      <c r="CJ24" s="15"/>
      <c r="CK24" s="15"/>
      <c r="CL24" s="16"/>
      <c r="CM24" s="15"/>
      <c r="CN24" s="15"/>
      <c r="CO24" s="16"/>
      <c r="CP24" s="21"/>
      <c r="CQ24" s="32"/>
    </row>
    <row r="25" spans="1:256" ht="24" customHeight="1" outlineLevel="1" x14ac:dyDescent="0.3">
      <c r="A25" s="423"/>
      <c r="B25" s="401"/>
      <c r="C25" s="13" t="s">
        <v>21</v>
      </c>
      <c r="D25" s="14"/>
      <c r="E25" s="15"/>
      <c r="F25" s="15"/>
      <c r="G25" s="15"/>
      <c r="H25" s="16"/>
      <c r="I25" s="15"/>
      <c r="J25" s="17"/>
      <c r="K25" s="18"/>
      <c r="L25" s="17"/>
      <c r="M25" s="17"/>
      <c r="N25" s="18"/>
      <c r="O25" s="17"/>
      <c r="P25" s="17"/>
      <c r="Q25" s="18"/>
      <c r="R25" s="19"/>
      <c r="S25" s="17"/>
      <c r="T25" s="18"/>
      <c r="U25" s="19"/>
      <c r="V25" s="17"/>
      <c r="W25" s="18"/>
      <c r="X25" s="19"/>
      <c r="Y25" s="17"/>
      <c r="Z25" s="18"/>
      <c r="AA25" s="19"/>
      <c r="AB25" s="14"/>
      <c r="AC25" s="15"/>
      <c r="AD25" s="15"/>
      <c r="AE25" s="15"/>
      <c r="AF25" s="16"/>
      <c r="AG25" s="20"/>
      <c r="AH25" s="15"/>
      <c r="AI25" s="16"/>
      <c r="AJ25" s="15"/>
      <c r="AK25" s="15"/>
      <c r="AL25" s="16"/>
      <c r="AM25" s="15"/>
      <c r="AN25" s="15"/>
      <c r="AO25" s="16"/>
      <c r="AP25" s="15"/>
      <c r="AQ25" s="15"/>
      <c r="AR25" s="16"/>
      <c r="AS25" s="15"/>
      <c r="AT25" s="15"/>
      <c r="AU25" s="16"/>
      <c r="AV25" s="15"/>
      <c r="AW25" s="15"/>
      <c r="AX25" s="16"/>
      <c r="AY25" s="21"/>
      <c r="AZ25" s="29"/>
      <c r="BA25" s="15"/>
      <c r="BB25" s="16"/>
      <c r="BC25" s="15"/>
      <c r="BD25" s="15"/>
      <c r="BE25" s="16"/>
      <c r="BF25" s="15"/>
      <c r="BG25" s="15"/>
      <c r="BH25" s="16"/>
      <c r="BI25" s="30"/>
      <c r="BJ25" s="15"/>
      <c r="BK25" s="16"/>
      <c r="BL25" s="30"/>
      <c r="BM25" s="15"/>
      <c r="BN25" s="16"/>
      <c r="BO25" s="30"/>
      <c r="BP25" s="15"/>
      <c r="BQ25" s="16"/>
      <c r="BR25" s="31"/>
      <c r="BS25" s="14"/>
      <c r="BT25" s="15"/>
      <c r="BU25" s="15"/>
      <c r="BV25" s="15"/>
      <c r="BW25" s="16"/>
      <c r="BX25" s="15"/>
      <c r="BY25" s="15"/>
      <c r="BZ25" s="16"/>
      <c r="CA25" s="15"/>
      <c r="CB25" s="15"/>
      <c r="CC25" s="16"/>
      <c r="CD25" s="15"/>
      <c r="CE25" s="15"/>
      <c r="CF25" s="16"/>
      <c r="CG25" s="15"/>
      <c r="CH25" s="15"/>
      <c r="CI25" s="16"/>
      <c r="CJ25" s="15"/>
      <c r="CK25" s="15"/>
      <c r="CL25" s="16"/>
      <c r="CM25" s="15"/>
      <c r="CN25" s="15"/>
      <c r="CO25" s="16"/>
      <c r="CP25" s="21"/>
      <c r="CQ25" s="32"/>
    </row>
    <row r="26" spans="1:256" ht="27.75" customHeight="1" x14ac:dyDescent="0.3">
      <c r="A26" s="423"/>
      <c r="B26" s="401"/>
      <c r="C26" s="13" t="s">
        <v>22</v>
      </c>
      <c r="D26" s="14"/>
      <c r="E26" s="15"/>
      <c r="F26" s="15"/>
      <c r="G26" s="15"/>
      <c r="H26" s="33"/>
      <c r="I26" s="15"/>
      <c r="J26" s="17"/>
      <c r="K26" s="18"/>
      <c r="L26" s="17"/>
      <c r="M26" s="17"/>
      <c r="N26" s="18"/>
      <c r="O26" s="17"/>
      <c r="P26" s="17"/>
      <c r="Q26" s="18"/>
      <c r="R26" s="19"/>
      <c r="S26" s="17"/>
      <c r="T26" s="18"/>
      <c r="U26" s="19"/>
      <c r="V26" s="17"/>
      <c r="W26" s="18"/>
      <c r="X26" s="19"/>
      <c r="Y26" s="17"/>
      <c r="Z26" s="18"/>
      <c r="AA26" s="19"/>
      <c r="AB26" s="14"/>
      <c r="AC26" s="15"/>
      <c r="AD26" s="15"/>
      <c r="AE26" s="15"/>
      <c r="AF26" s="16"/>
      <c r="AG26" s="20"/>
      <c r="AH26" s="15"/>
      <c r="AI26" s="16"/>
      <c r="AJ26" s="15"/>
      <c r="AK26" s="15"/>
      <c r="AL26" s="16"/>
      <c r="AM26" s="15"/>
      <c r="AN26" s="15"/>
      <c r="AO26" s="16"/>
      <c r="AP26" s="15"/>
      <c r="AQ26" s="15"/>
      <c r="AR26" s="16"/>
      <c r="AS26" s="15"/>
      <c r="AT26" s="15"/>
      <c r="AU26" s="16"/>
      <c r="AV26" s="15"/>
      <c r="AW26" s="15"/>
      <c r="AX26" s="16"/>
      <c r="AY26" s="21"/>
      <c r="AZ26" s="29"/>
      <c r="BA26" s="15"/>
      <c r="BB26" s="16"/>
      <c r="BC26" s="15"/>
      <c r="BD26" s="15"/>
      <c r="BE26" s="16"/>
      <c r="BF26" s="15"/>
      <c r="BG26" s="15"/>
      <c r="BH26" s="16"/>
      <c r="BI26" s="30"/>
      <c r="BJ26" s="15"/>
      <c r="BK26" s="16"/>
      <c r="BL26" s="30"/>
      <c r="BM26" s="15"/>
      <c r="BN26" s="16"/>
      <c r="BO26" s="30"/>
      <c r="BP26" s="15"/>
      <c r="BQ26" s="16"/>
      <c r="BR26" s="31"/>
      <c r="BS26" s="14"/>
      <c r="BT26" s="15"/>
      <c r="BU26" s="15"/>
      <c r="BV26" s="15"/>
      <c r="BW26" s="16"/>
      <c r="BX26" s="15"/>
      <c r="BY26" s="15"/>
      <c r="BZ26" s="16"/>
      <c r="CA26" s="15"/>
      <c r="CB26" s="15"/>
      <c r="CC26" s="16"/>
      <c r="CD26" s="15"/>
      <c r="CE26" s="15"/>
      <c r="CF26" s="16"/>
      <c r="CG26" s="15"/>
      <c r="CH26" s="15"/>
      <c r="CI26" s="16"/>
      <c r="CJ26" s="15"/>
      <c r="CK26" s="15"/>
      <c r="CL26" s="16"/>
      <c r="CM26" s="15"/>
      <c r="CN26" s="15"/>
      <c r="CO26" s="16"/>
      <c r="CP26" s="21"/>
      <c r="CQ26" s="32"/>
    </row>
    <row r="27" spans="1:256" ht="24.75" hidden="1" customHeight="1" x14ac:dyDescent="0.25">
      <c r="A27" s="423"/>
      <c r="B27" s="401"/>
      <c r="C27" s="13" t="s">
        <v>23</v>
      </c>
      <c r="D27" s="14"/>
      <c r="E27" s="15"/>
      <c r="F27" s="15"/>
      <c r="G27" s="15"/>
      <c r="H27" s="16"/>
      <c r="I27" s="15"/>
      <c r="J27" s="17"/>
      <c r="K27" s="18"/>
      <c r="L27" s="17"/>
      <c r="M27" s="17"/>
      <c r="N27" s="18"/>
      <c r="O27" s="17"/>
      <c r="P27" s="17"/>
      <c r="Q27" s="18"/>
      <c r="R27" s="19"/>
      <c r="S27" s="17"/>
      <c r="T27" s="18"/>
      <c r="U27" s="19"/>
      <c r="V27" s="17"/>
      <c r="W27" s="18"/>
      <c r="X27" s="19"/>
      <c r="Y27" s="17"/>
      <c r="Z27" s="18"/>
      <c r="AA27" s="19"/>
      <c r="AB27" s="14"/>
      <c r="AC27" s="15"/>
      <c r="AD27" s="15"/>
      <c r="AE27" s="15"/>
      <c r="AF27" s="16"/>
      <c r="AG27" s="20"/>
      <c r="AH27" s="15"/>
      <c r="AI27" s="16"/>
      <c r="AJ27" s="15"/>
      <c r="AK27" s="15"/>
      <c r="AL27" s="16"/>
      <c r="AM27" s="15"/>
      <c r="AN27" s="15"/>
      <c r="AO27" s="16"/>
      <c r="AP27" s="15"/>
      <c r="AQ27" s="15"/>
      <c r="AR27" s="16"/>
      <c r="AS27" s="15"/>
      <c r="AT27" s="15"/>
      <c r="AU27" s="16"/>
      <c r="AV27" s="15"/>
      <c r="AW27" s="15"/>
      <c r="AX27" s="16"/>
      <c r="AY27" s="21"/>
      <c r="AZ27" s="29"/>
      <c r="BA27" s="15"/>
      <c r="BB27" s="16"/>
      <c r="BC27" s="15"/>
      <c r="BD27" s="15"/>
      <c r="BE27" s="16"/>
      <c r="BF27" s="15"/>
      <c r="BG27" s="15"/>
      <c r="BH27" s="16"/>
      <c r="BI27" s="30"/>
      <c r="BJ27" s="15"/>
      <c r="BK27" s="16"/>
      <c r="BL27" s="30"/>
      <c r="BM27" s="15"/>
      <c r="BN27" s="16"/>
      <c r="BO27" s="30"/>
      <c r="BP27" s="15"/>
      <c r="BQ27" s="16"/>
      <c r="BR27" s="31"/>
      <c r="BS27" s="14"/>
      <c r="BT27" s="15"/>
      <c r="BU27" s="15"/>
      <c r="BV27" s="15"/>
      <c r="BW27" s="16"/>
      <c r="BX27" s="15"/>
      <c r="BY27" s="15"/>
      <c r="BZ27" s="16"/>
      <c r="CA27" s="15"/>
      <c r="CB27" s="15"/>
      <c r="CC27" s="16"/>
      <c r="CD27" s="15"/>
      <c r="CE27" s="15"/>
      <c r="CF27" s="16"/>
      <c r="CG27" s="15"/>
      <c r="CH27" s="15"/>
      <c r="CI27" s="16"/>
      <c r="CJ27" s="15"/>
      <c r="CK27" s="15"/>
      <c r="CL27" s="16"/>
      <c r="CM27" s="15"/>
      <c r="CN27" s="15"/>
      <c r="CO27" s="16"/>
      <c r="CP27" s="21"/>
      <c r="CQ27" s="34"/>
    </row>
    <row r="28" spans="1:256" ht="69" customHeight="1" x14ac:dyDescent="0.3">
      <c r="A28" s="423" t="s">
        <v>24</v>
      </c>
      <c r="B28" s="401" t="s">
        <v>25</v>
      </c>
      <c r="C28" s="13" t="s">
        <v>18</v>
      </c>
      <c r="D28" s="14">
        <f>E28+F28+I28+L28+O28+R28+U28+X28+AA28</f>
        <v>4339.6625000000004</v>
      </c>
      <c r="E28" s="15">
        <v>1678.7525000000001</v>
      </c>
      <c r="F28" s="15">
        <v>1552.56</v>
      </c>
      <c r="G28" s="15">
        <f>'[1]27'!I20</f>
        <v>1108.3499999999999</v>
      </c>
      <c r="H28" s="16">
        <f>H29+H30</f>
        <v>0</v>
      </c>
      <c r="I28" s="15">
        <f>G28+H28</f>
        <v>1108.3499999999999</v>
      </c>
      <c r="J28" s="17">
        <f>'[1]35'!L19</f>
        <v>0</v>
      </c>
      <c r="K28" s="18"/>
      <c r="L28" s="17">
        <f>J28+K28</f>
        <v>0</v>
      </c>
      <c r="M28" s="17">
        <v>0</v>
      </c>
      <c r="N28" s="18"/>
      <c r="O28" s="17">
        <f>M28+N28</f>
        <v>0</v>
      </c>
      <c r="P28" s="17">
        <v>0</v>
      </c>
      <c r="Q28" s="18"/>
      <c r="R28" s="19">
        <f>P28+Q28</f>
        <v>0</v>
      </c>
      <c r="S28" s="17">
        <v>0</v>
      </c>
      <c r="T28" s="18"/>
      <c r="U28" s="19">
        <f>S28+T28</f>
        <v>0</v>
      </c>
      <c r="V28" s="17">
        <v>0</v>
      </c>
      <c r="W28" s="18"/>
      <c r="X28" s="19">
        <f>V28+W28</f>
        <v>0</v>
      </c>
      <c r="Y28" s="17">
        <v>0</v>
      </c>
      <c r="Z28" s="18"/>
      <c r="AA28" s="19">
        <f>Y28+Z28</f>
        <v>0</v>
      </c>
      <c r="AB28" s="14">
        <f>AC28+AD28+AG28+AJ28+AM28+AP28+AS28+AV28+AY28</f>
        <v>0</v>
      </c>
      <c r="AC28" s="15">
        <v>0</v>
      </c>
      <c r="AD28" s="15">
        <v>0</v>
      </c>
      <c r="AE28" s="15">
        <f>'[1]27'!X20</f>
        <v>0</v>
      </c>
      <c r="AF28" s="16"/>
      <c r="AG28" s="20">
        <f>AE28+AF28</f>
        <v>0</v>
      </c>
      <c r="AH28" s="15">
        <v>0</v>
      </c>
      <c r="AI28" s="16"/>
      <c r="AJ28" s="15">
        <f>AH28+AI28</f>
        <v>0</v>
      </c>
      <c r="AK28" s="15">
        <v>0</v>
      </c>
      <c r="AL28" s="16"/>
      <c r="AM28" s="15">
        <f>AK28+AL28</f>
        <v>0</v>
      </c>
      <c r="AN28" s="15">
        <v>0</v>
      </c>
      <c r="AO28" s="16"/>
      <c r="AP28" s="15">
        <f>AN28+AO28</f>
        <v>0</v>
      </c>
      <c r="AQ28" s="15">
        <v>0</v>
      </c>
      <c r="AR28" s="16"/>
      <c r="AS28" s="15">
        <f>AQ28+AR28</f>
        <v>0</v>
      </c>
      <c r="AT28" s="15">
        <v>0</v>
      </c>
      <c r="AU28" s="16"/>
      <c r="AV28" s="15">
        <f>AT28+AU28</f>
        <v>0</v>
      </c>
      <c r="AW28" s="15">
        <v>0</v>
      </c>
      <c r="AX28" s="16"/>
      <c r="AY28" s="15">
        <f>AW28+AX28</f>
        <v>0</v>
      </c>
      <c r="AZ28" s="29">
        <f>BC28+BF28+BI28+BL28+BO28+BR28</f>
        <v>0</v>
      </c>
      <c r="BA28" s="35">
        <v>0</v>
      </c>
      <c r="BB28" s="36"/>
      <c r="BC28" s="15">
        <f>BA28+BB28</f>
        <v>0</v>
      </c>
      <c r="BD28" s="15">
        <v>0</v>
      </c>
      <c r="BE28" s="16"/>
      <c r="BF28" s="15">
        <f>BD28+BE28</f>
        <v>0</v>
      </c>
      <c r="BG28" s="15">
        <v>0</v>
      </c>
      <c r="BH28" s="16"/>
      <c r="BI28" s="30">
        <f>BG28+BH28</f>
        <v>0</v>
      </c>
      <c r="BJ28" s="15">
        <v>0</v>
      </c>
      <c r="BK28" s="16"/>
      <c r="BL28" s="30">
        <f>BJ28+BK28</f>
        <v>0</v>
      </c>
      <c r="BM28" s="15">
        <v>0</v>
      </c>
      <c r="BN28" s="16"/>
      <c r="BO28" s="30">
        <f>BM28+BN28</f>
        <v>0</v>
      </c>
      <c r="BP28" s="15">
        <v>0</v>
      </c>
      <c r="BQ28" s="16"/>
      <c r="BR28" s="30">
        <f>BP28+BQ28</f>
        <v>0</v>
      </c>
      <c r="BS28" s="14">
        <f>BT28+BU28+BX28+CA28+CD28+CG28+CJ28+CM28+CP28</f>
        <v>4339.6625000000004</v>
      </c>
      <c r="BT28" s="15">
        <f>E28+AC28</f>
        <v>1678.7525000000001</v>
      </c>
      <c r="BU28" s="15">
        <f>F28+AD28</f>
        <v>1552.56</v>
      </c>
      <c r="BV28" s="15">
        <f>G28+AE28</f>
        <v>1108.3499999999999</v>
      </c>
      <c r="BW28" s="16">
        <f>H28+AF28</f>
        <v>0</v>
      </c>
      <c r="BX28" s="15">
        <f>BV28+BW28</f>
        <v>1108.3499999999999</v>
      </c>
      <c r="BY28" s="15">
        <f>J28+AH28+BA28</f>
        <v>0</v>
      </c>
      <c r="BZ28" s="16">
        <f>K28+AI28+BB28</f>
        <v>0</v>
      </c>
      <c r="CA28" s="15">
        <f>BY28+BZ28</f>
        <v>0</v>
      </c>
      <c r="CB28" s="15">
        <f>M28+AK28</f>
        <v>0</v>
      </c>
      <c r="CC28" s="16">
        <f>N28+AL28</f>
        <v>0</v>
      </c>
      <c r="CD28" s="15">
        <f>CB28+CC28</f>
        <v>0</v>
      </c>
      <c r="CE28" s="15">
        <f>P28+AN28</f>
        <v>0</v>
      </c>
      <c r="CF28" s="16">
        <f>Q28+AO28</f>
        <v>0</v>
      </c>
      <c r="CG28" s="15">
        <f>CE28+CF28</f>
        <v>0</v>
      </c>
      <c r="CH28" s="15">
        <f>S28+AQ28</f>
        <v>0</v>
      </c>
      <c r="CI28" s="16">
        <f>T28+AR28</f>
        <v>0</v>
      </c>
      <c r="CJ28" s="15">
        <f>CH28+CI28</f>
        <v>0</v>
      </c>
      <c r="CK28" s="15">
        <f>V28+AT28</f>
        <v>0</v>
      </c>
      <c r="CL28" s="16">
        <f>W28+AU28</f>
        <v>0</v>
      </c>
      <c r="CM28" s="15">
        <f>CK28+CL28</f>
        <v>0</v>
      </c>
      <c r="CN28" s="15">
        <f>Y28+AW28</f>
        <v>0</v>
      </c>
      <c r="CO28" s="16">
        <f>Z28+AX28</f>
        <v>0</v>
      </c>
      <c r="CP28" s="15">
        <f>CN28+CO28</f>
        <v>0</v>
      </c>
      <c r="CQ28" s="37"/>
    </row>
    <row r="29" spans="1:256" x14ac:dyDescent="0.3">
      <c r="A29" s="423"/>
      <c r="B29" s="401"/>
      <c r="C29" s="13" t="s">
        <v>26</v>
      </c>
      <c r="D29" s="14"/>
      <c r="E29" s="35"/>
      <c r="F29" s="15"/>
      <c r="G29" s="15"/>
      <c r="H29" s="16"/>
      <c r="I29" s="35"/>
      <c r="J29" s="17"/>
      <c r="K29" s="38"/>
      <c r="L29" s="39"/>
      <c r="M29" s="17"/>
      <c r="N29" s="38"/>
      <c r="O29" s="39"/>
      <c r="P29" s="17"/>
      <c r="Q29" s="38"/>
      <c r="R29" s="40"/>
      <c r="S29" s="17"/>
      <c r="T29" s="38"/>
      <c r="U29" s="40"/>
      <c r="V29" s="17"/>
      <c r="W29" s="38"/>
      <c r="X29" s="40"/>
      <c r="Y29" s="17"/>
      <c r="Z29" s="38"/>
      <c r="AA29" s="40"/>
      <c r="AB29" s="14"/>
      <c r="AC29" s="35"/>
      <c r="AD29" s="35"/>
      <c r="AE29" s="15"/>
      <c r="AF29" s="36"/>
      <c r="AG29" s="41"/>
      <c r="AH29" s="35"/>
      <c r="AI29" s="36"/>
      <c r="AJ29" s="35"/>
      <c r="AK29" s="35"/>
      <c r="AL29" s="36"/>
      <c r="AM29" s="35"/>
      <c r="AN29" s="35"/>
      <c r="AO29" s="36"/>
      <c r="AP29" s="35"/>
      <c r="AQ29" s="35"/>
      <c r="AR29" s="36"/>
      <c r="AS29" s="35"/>
      <c r="AT29" s="35"/>
      <c r="AU29" s="36"/>
      <c r="AV29" s="35"/>
      <c r="AW29" s="35"/>
      <c r="AX29" s="36"/>
      <c r="AY29" s="42"/>
      <c r="AZ29" s="29"/>
      <c r="BA29" s="35"/>
      <c r="BB29" s="36"/>
      <c r="BC29" s="15"/>
      <c r="BD29" s="15"/>
      <c r="BE29" s="16"/>
      <c r="BF29" s="15"/>
      <c r="BG29" s="15"/>
      <c r="BH29" s="16"/>
      <c r="BI29" s="30"/>
      <c r="BJ29" s="15"/>
      <c r="BK29" s="16"/>
      <c r="BL29" s="30"/>
      <c r="BM29" s="15"/>
      <c r="BN29" s="16"/>
      <c r="BO29" s="30"/>
      <c r="BP29" s="15"/>
      <c r="BQ29" s="16"/>
      <c r="BR29" s="30"/>
      <c r="BS29" s="14"/>
      <c r="BT29" s="35"/>
      <c r="BU29" s="35"/>
      <c r="BV29" s="35"/>
      <c r="BW29" s="36"/>
      <c r="BX29" s="35"/>
      <c r="BY29" s="43"/>
      <c r="BZ29" s="36"/>
      <c r="CA29" s="43"/>
      <c r="CB29" s="43"/>
      <c r="CC29" s="44"/>
      <c r="CD29" s="43"/>
      <c r="CE29" s="43"/>
      <c r="CF29" s="44"/>
      <c r="CG29" s="43"/>
      <c r="CH29" s="43"/>
      <c r="CI29" s="44"/>
      <c r="CJ29" s="43"/>
      <c r="CK29" s="43"/>
      <c r="CL29" s="44"/>
      <c r="CM29" s="43"/>
      <c r="CN29" s="43"/>
      <c r="CO29" s="44"/>
      <c r="CP29" s="43"/>
      <c r="CQ29" s="37"/>
    </row>
    <row r="30" spans="1:256" ht="30" customHeight="1" x14ac:dyDescent="0.3">
      <c r="A30" s="423"/>
      <c r="B30" s="401"/>
      <c r="C30" s="13" t="s">
        <v>22</v>
      </c>
      <c r="D30" s="14"/>
      <c r="E30" s="35"/>
      <c r="F30" s="15"/>
      <c r="G30" s="15"/>
      <c r="H30" s="16"/>
      <c r="I30" s="35"/>
      <c r="J30" s="17"/>
      <c r="K30" s="38"/>
      <c r="L30" s="39"/>
      <c r="M30" s="17"/>
      <c r="N30" s="38"/>
      <c r="O30" s="39"/>
      <c r="P30" s="17"/>
      <c r="Q30" s="38"/>
      <c r="R30" s="40"/>
      <c r="S30" s="17"/>
      <c r="T30" s="38"/>
      <c r="U30" s="40"/>
      <c r="V30" s="17"/>
      <c r="W30" s="38"/>
      <c r="X30" s="40"/>
      <c r="Y30" s="17"/>
      <c r="Z30" s="38"/>
      <c r="AA30" s="40"/>
      <c r="AB30" s="14"/>
      <c r="AC30" s="35"/>
      <c r="AD30" s="35"/>
      <c r="AE30" s="15"/>
      <c r="AF30" s="36"/>
      <c r="AG30" s="41"/>
      <c r="AH30" s="35"/>
      <c r="AI30" s="36"/>
      <c r="AJ30" s="35"/>
      <c r="AK30" s="35"/>
      <c r="AL30" s="36"/>
      <c r="AM30" s="35"/>
      <c r="AN30" s="35"/>
      <c r="AO30" s="36"/>
      <c r="AP30" s="35"/>
      <c r="AQ30" s="35"/>
      <c r="AR30" s="36"/>
      <c r="AS30" s="35"/>
      <c r="AT30" s="35"/>
      <c r="AU30" s="36"/>
      <c r="AV30" s="35"/>
      <c r="AW30" s="35"/>
      <c r="AX30" s="36"/>
      <c r="AY30" s="42"/>
      <c r="AZ30" s="29"/>
      <c r="BA30" s="15"/>
      <c r="BB30" s="16"/>
      <c r="BC30" s="15"/>
      <c r="BD30" s="15"/>
      <c r="BE30" s="16"/>
      <c r="BF30" s="15"/>
      <c r="BG30" s="15"/>
      <c r="BH30" s="16"/>
      <c r="BI30" s="30"/>
      <c r="BJ30" s="15"/>
      <c r="BK30" s="16"/>
      <c r="BL30" s="30"/>
      <c r="BM30" s="15"/>
      <c r="BN30" s="16"/>
      <c r="BO30" s="30"/>
      <c r="BP30" s="15"/>
      <c r="BQ30" s="16"/>
      <c r="BR30" s="30"/>
      <c r="BS30" s="14"/>
      <c r="BT30" s="35"/>
      <c r="BU30" s="35"/>
      <c r="BV30" s="35"/>
      <c r="BW30" s="36"/>
      <c r="BX30" s="35"/>
      <c r="BY30" s="43"/>
      <c r="BZ30" s="36"/>
      <c r="CA30" s="43"/>
      <c r="CB30" s="43"/>
      <c r="CC30" s="44"/>
      <c r="CD30" s="43"/>
      <c r="CE30" s="43"/>
      <c r="CF30" s="44"/>
      <c r="CG30" s="43"/>
      <c r="CH30" s="43"/>
      <c r="CI30" s="44"/>
      <c r="CJ30" s="43"/>
      <c r="CK30" s="43"/>
      <c r="CL30" s="44"/>
      <c r="CM30" s="43"/>
      <c r="CN30" s="43"/>
      <c r="CO30" s="44"/>
      <c r="CP30" s="43"/>
      <c r="CQ30" s="37"/>
    </row>
    <row r="31" spans="1:256" ht="67.5" customHeight="1" x14ac:dyDescent="0.3">
      <c r="A31" s="399" t="s">
        <v>27</v>
      </c>
      <c r="B31" s="401" t="s">
        <v>28</v>
      </c>
      <c r="C31" s="13" t="s">
        <v>18</v>
      </c>
      <c r="D31" s="14">
        <f>E31+F31+I31+L31+O31+R31+U31+X31+AA31</f>
        <v>1073.8</v>
      </c>
      <c r="E31" s="15">
        <v>1073.8</v>
      </c>
      <c r="F31" s="15">
        <v>0</v>
      </c>
      <c r="G31" s="15">
        <f>'[1]26'!I21</f>
        <v>0</v>
      </c>
      <c r="H31" s="16"/>
      <c r="I31" s="15">
        <v>0</v>
      </c>
      <c r="J31" s="17">
        <f>'[1]35'!L22</f>
        <v>0</v>
      </c>
      <c r="K31" s="18"/>
      <c r="L31" s="17">
        <v>0</v>
      </c>
      <c r="M31" s="17">
        <v>0</v>
      </c>
      <c r="N31" s="18"/>
      <c r="O31" s="17">
        <v>0</v>
      </c>
      <c r="P31" s="17">
        <v>0</v>
      </c>
      <c r="Q31" s="18"/>
      <c r="R31" s="19">
        <f>P31+Q31</f>
        <v>0</v>
      </c>
      <c r="S31" s="17">
        <v>0</v>
      </c>
      <c r="T31" s="18"/>
      <c r="U31" s="19">
        <f>S31+T31</f>
        <v>0</v>
      </c>
      <c r="V31" s="17">
        <v>0</v>
      </c>
      <c r="W31" s="18"/>
      <c r="X31" s="19">
        <f>V31+W31</f>
        <v>0</v>
      </c>
      <c r="Y31" s="17">
        <v>0</v>
      </c>
      <c r="Z31" s="18"/>
      <c r="AA31" s="19">
        <f>Y31+Z31</f>
        <v>0</v>
      </c>
      <c r="AB31" s="14">
        <f>AC31+AD31+AG31+AJ31+AM31+AP31+AS31+AV31+AY31</f>
        <v>0</v>
      </c>
      <c r="AC31" s="15">
        <v>0</v>
      </c>
      <c r="AD31" s="15">
        <v>0</v>
      </c>
      <c r="AE31" s="15">
        <f>'[1]25'!X20</f>
        <v>0</v>
      </c>
      <c r="AF31" s="16"/>
      <c r="AG31" s="20">
        <f>AE31+AF31</f>
        <v>0</v>
      </c>
      <c r="AH31" s="15">
        <v>0</v>
      </c>
      <c r="AI31" s="16"/>
      <c r="AJ31" s="15">
        <f>AH31+AI31</f>
        <v>0</v>
      </c>
      <c r="AK31" s="15">
        <v>0</v>
      </c>
      <c r="AL31" s="16"/>
      <c r="AM31" s="15">
        <f>AK31+AL31</f>
        <v>0</v>
      </c>
      <c r="AN31" s="15">
        <v>0</v>
      </c>
      <c r="AO31" s="16"/>
      <c r="AP31" s="15">
        <f>AN31+AO31</f>
        <v>0</v>
      </c>
      <c r="AQ31" s="15">
        <v>0</v>
      </c>
      <c r="AR31" s="16"/>
      <c r="AS31" s="15">
        <f>AQ31+AR31</f>
        <v>0</v>
      </c>
      <c r="AT31" s="15">
        <v>0</v>
      </c>
      <c r="AU31" s="16"/>
      <c r="AV31" s="15">
        <f>AT31+AU31</f>
        <v>0</v>
      </c>
      <c r="AW31" s="15">
        <v>0</v>
      </c>
      <c r="AX31" s="16"/>
      <c r="AY31" s="15">
        <f>AW31+AX31</f>
        <v>0</v>
      </c>
      <c r="AZ31" s="29">
        <f>BC31+BF31+BI31+BL31+BO31+BR31</f>
        <v>0</v>
      </c>
      <c r="BA31" s="15">
        <v>0</v>
      </c>
      <c r="BB31" s="16"/>
      <c r="BC31" s="15">
        <f>BA31+BB31</f>
        <v>0</v>
      </c>
      <c r="BD31" s="15">
        <v>0</v>
      </c>
      <c r="BE31" s="16"/>
      <c r="BF31" s="15">
        <f>BD31+BE31</f>
        <v>0</v>
      </c>
      <c r="BG31" s="15">
        <v>0</v>
      </c>
      <c r="BH31" s="16"/>
      <c r="BI31" s="30">
        <f>BG31+BH31</f>
        <v>0</v>
      </c>
      <c r="BJ31" s="15">
        <v>0</v>
      </c>
      <c r="BK31" s="16"/>
      <c r="BL31" s="30">
        <f>BJ31+BK31</f>
        <v>0</v>
      </c>
      <c r="BM31" s="15">
        <v>0</v>
      </c>
      <c r="BN31" s="16"/>
      <c r="BO31" s="30">
        <f>BM31+BN31</f>
        <v>0</v>
      </c>
      <c r="BP31" s="15">
        <v>0</v>
      </c>
      <c r="BQ31" s="16"/>
      <c r="BR31" s="30">
        <f>BP31+BQ31</f>
        <v>0</v>
      </c>
      <c r="BS31" s="14">
        <f>BT31+BU31+BX31+CA31+CD31+CG31+CJ31+CM31+CP31</f>
        <v>1073.8</v>
      </c>
      <c r="BT31" s="15">
        <f>E31+AC31</f>
        <v>1073.8</v>
      </c>
      <c r="BU31" s="15">
        <f>F31+AD31</f>
        <v>0</v>
      </c>
      <c r="BV31" s="15">
        <f>G31+AE31</f>
        <v>0</v>
      </c>
      <c r="BW31" s="16">
        <f>H31+AF31</f>
        <v>0</v>
      </c>
      <c r="BX31" s="15">
        <f>BV31+BW31</f>
        <v>0</v>
      </c>
      <c r="BY31" s="15">
        <f>J31+AH31+BA31</f>
        <v>0</v>
      </c>
      <c r="BZ31" s="16">
        <f>K31+AI31+BB31</f>
        <v>0</v>
      </c>
      <c r="CA31" s="15">
        <f>BY31+BZ31</f>
        <v>0</v>
      </c>
      <c r="CB31" s="15">
        <f>M31+AK31</f>
        <v>0</v>
      </c>
      <c r="CC31" s="16">
        <f>N31+AL31</f>
        <v>0</v>
      </c>
      <c r="CD31" s="15">
        <f>CB31+CC31</f>
        <v>0</v>
      </c>
      <c r="CE31" s="15">
        <f>P31+AN31</f>
        <v>0</v>
      </c>
      <c r="CF31" s="16">
        <f>Q31+AO31</f>
        <v>0</v>
      </c>
      <c r="CG31" s="15">
        <f>CE31+CF31</f>
        <v>0</v>
      </c>
      <c r="CH31" s="15">
        <f>S31+AQ31</f>
        <v>0</v>
      </c>
      <c r="CI31" s="16">
        <f>T31+AR31</f>
        <v>0</v>
      </c>
      <c r="CJ31" s="15">
        <f>CH31+CI31</f>
        <v>0</v>
      </c>
      <c r="CK31" s="15">
        <f>V31+AT31</f>
        <v>0</v>
      </c>
      <c r="CL31" s="16">
        <f>W31+AU31</f>
        <v>0</v>
      </c>
      <c r="CM31" s="15">
        <f>CK31+CL31</f>
        <v>0</v>
      </c>
      <c r="CN31" s="15">
        <f>Y31+AW31</f>
        <v>0</v>
      </c>
      <c r="CO31" s="16">
        <f>Z31+AX31</f>
        <v>0</v>
      </c>
      <c r="CP31" s="15">
        <f>CN31+CO31</f>
        <v>0</v>
      </c>
      <c r="CQ31" s="37"/>
    </row>
    <row r="32" spans="1:256" ht="20.399999999999999" x14ac:dyDescent="0.3">
      <c r="A32" s="399"/>
      <c r="B32" s="401"/>
      <c r="C32" s="13" t="s">
        <v>29</v>
      </c>
      <c r="D32" s="14"/>
      <c r="E32" s="15"/>
      <c r="F32" s="15"/>
      <c r="G32" s="15"/>
      <c r="H32" s="16"/>
      <c r="I32" s="15"/>
      <c r="J32" s="17"/>
      <c r="K32" s="18"/>
      <c r="L32" s="17"/>
      <c r="M32" s="17"/>
      <c r="N32" s="18"/>
      <c r="O32" s="17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4"/>
      <c r="AC32" s="15"/>
      <c r="AD32" s="15"/>
      <c r="AE32" s="15"/>
      <c r="AF32" s="16"/>
      <c r="AG32" s="20"/>
      <c r="AH32" s="15"/>
      <c r="AI32" s="16"/>
      <c r="AJ32" s="15"/>
      <c r="AK32" s="15"/>
      <c r="AL32" s="16"/>
      <c r="AM32" s="15"/>
      <c r="AN32" s="15"/>
      <c r="AO32" s="16"/>
      <c r="AP32" s="15"/>
      <c r="AQ32" s="15"/>
      <c r="AR32" s="16"/>
      <c r="AS32" s="15"/>
      <c r="AT32" s="15"/>
      <c r="AU32" s="16"/>
      <c r="AV32" s="15"/>
      <c r="AW32" s="15"/>
      <c r="AX32" s="16"/>
      <c r="AY32" s="15"/>
      <c r="AZ32" s="29"/>
      <c r="BA32" s="15"/>
      <c r="BB32" s="16"/>
      <c r="BC32" s="15"/>
      <c r="BD32" s="15"/>
      <c r="BE32" s="16"/>
      <c r="BF32" s="15"/>
      <c r="BG32" s="15"/>
      <c r="BH32" s="16"/>
      <c r="BI32" s="30"/>
      <c r="BJ32" s="15"/>
      <c r="BK32" s="16"/>
      <c r="BL32" s="30"/>
      <c r="BM32" s="15"/>
      <c r="BN32" s="16"/>
      <c r="BO32" s="30"/>
      <c r="BP32" s="15"/>
      <c r="BQ32" s="16"/>
      <c r="BR32" s="30"/>
      <c r="BS32" s="14"/>
      <c r="BT32" s="15"/>
      <c r="BU32" s="15"/>
      <c r="BV32" s="15"/>
      <c r="BW32" s="16"/>
      <c r="BX32" s="15"/>
      <c r="BY32" s="43"/>
      <c r="BZ32" s="16"/>
      <c r="CA32" s="43"/>
      <c r="CB32" s="43"/>
      <c r="CC32" s="44"/>
      <c r="CD32" s="43"/>
      <c r="CE32" s="43"/>
      <c r="CF32" s="44"/>
      <c r="CG32" s="43"/>
      <c r="CH32" s="43"/>
      <c r="CI32" s="44"/>
      <c r="CJ32" s="43"/>
      <c r="CK32" s="43"/>
      <c r="CL32" s="44"/>
      <c r="CM32" s="43"/>
      <c r="CN32" s="43"/>
      <c r="CO32" s="44"/>
      <c r="CP32" s="43"/>
      <c r="CQ32" s="37"/>
    </row>
    <row r="33" spans="1:95" ht="20.399999999999999" x14ac:dyDescent="0.3">
      <c r="A33" s="399"/>
      <c r="B33" s="401"/>
      <c r="C33" s="13" t="s">
        <v>22</v>
      </c>
      <c r="D33" s="14"/>
      <c r="E33" s="15"/>
      <c r="F33" s="15"/>
      <c r="G33" s="15"/>
      <c r="H33" s="16"/>
      <c r="I33" s="15"/>
      <c r="J33" s="17"/>
      <c r="K33" s="18"/>
      <c r="L33" s="17"/>
      <c r="M33" s="17"/>
      <c r="N33" s="18"/>
      <c r="O33" s="17"/>
      <c r="P33" s="17"/>
      <c r="Q33" s="18"/>
      <c r="R33" s="19"/>
      <c r="S33" s="17"/>
      <c r="T33" s="18"/>
      <c r="U33" s="19"/>
      <c r="V33" s="17"/>
      <c r="W33" s="18"/>
      <c r="X33" s="19"/>
      <c r="Y33" s="17"/>
      <c r="Z33" s="18"/>
      <c r="AA33" s="19"/>
      <c r="AB33" s="14"/>
      <c r="AC33" s="15"/>
      <c r="AD33" s="15"/>
      <c r="AE33" s="15"/>
      <c r="AF33" s="16"/>
      <c r="AG33" s="20"/>
      <c r="AH33" s="15"/>
      <c r="AI33" s="16"/>
      <c r="AJ33" s="15"/>
      <c r="AK33" s="15"/>
      <c r="AL33" s="16"/>
      <c r="AM33" s="15"/>
      <c r="AN33" s="15"/>
      <c r="AO33" s="16"/>
      <c r="AP33" s="15"/>
      <c r="AQ33" s="15"/>
      <c r="AR33" s="16"/>
      <c r="AS33" s="15"/>
      <c r="AT33" s="15"/>
      <c r="AU33" s="16"/>
      <c r="AV33" s="15"/>
      <c r="AW33" s="15"/>
      <c r="AX33" s="16"/>
      <c r="AY33" s="15"/>
      <c r="AZ33" s="29"/>
      <c r="BA33" s="15"/>
      <c r="BB33" s="16"/>
      <c r="BC33" s="15"/>
      <c r="BD33" s="15"/>
      <c r="BE33" s="16"/>
      <c r="BF33" s="15"/>
      <c r="BG33" s="15"/>
      <c r="BH33" s="16"/>
      <c r="BI33" s="30"/>
      <c r="BJ33" s="15"/>
      <c r="BK33" s="16"/>
      <c r="BL33" s="30"/>
      <c r="BM33" s="15"/>
      <c r="BN33" s="16"/>
      <c r="BO33" s="30"/>
      <c r="BP33" s="15"/>
      <c r="BQ33" s="16"/>
      <c r="BR33" s="30"/>
      <c r="BS33" s="14"/>
      <c r="BT33" s="15"/>
      <c r="BU33" s="15"/>
      <c r="BV33" s="15"/>
      <c r="BW33" s="16"/>
      <c r="BX33" s="15"/>
      <c r="BY33" s="43"/>
      <c r="BZ33" s="16"/>
      <c r="CA33" s="43"/>
      <c r="CB33" s="43"/>
      <c r="CC33" s="44"/>
      <c r="CD33" s="43"/>
      <c r="CE33" s="43"/>
      <c r="CF33" s="44"/>
      <c r="CG33" s="43"/>
      <c r="CH33" s="43"/>
      <c r="CI33" s="44"/>
      <c r="CJ33" s="43"/>
      <c r="CK33" s="43"/>
      <c r="CL33" s="44"/>
      <c r="CM33" s="43"/>
      <c r="CN33" s="43"/>
      <c r="CO33" s="44"/>
      <c r="CP33" s="43"/>
      <c r="CQ33" s="37"/>
    </row>
    <row r="34" spans="1:95" ht="90" hidden="1" customHeight="1" outlineLevel="1" x14ac:dyDescent="0.25">
      <c r="A34" s="45" t="s">
        <v>30</v>
      </c>
      <c r="B34" s="46" t="s">
        <v>31</v>
      </c>
      <c r="C34" s="13" t="s">
        <v>18</v>
      </c>
      <c r="D34" s="14">
        <f>E34+F34+I34+L34+O34+R34</f>
        <v>0</v>
      </c>
      <c r="E34" s="15">
        <v>0</v>
      </c>
      <c r="F34" s="15">
        <v>0</v>
      </c>
      <c r="G34" s="15">
        <f>'[1]26'!I24</f>
        <v>0</v>
      </c>
      <c r="H34" s="16"/>
      <c r="I34" s="15">
        <v>0</v>
      </c>
      <c r="J34" s="17">
        <f>'[1]26'!L24</f>
        <v>0</v>
      </c>
      <c r="K34" s="18"/>
      <c r="L34" s="17">
        <v>0</v>
      </c>
      <c r="M34" s="17">
        <f>'[1]26'!O24</f>
        <v>0</v>
      </c>
      <c r="N34" s="18"/>
      <c r="O34" s="17">
        <v>0</v>
      </c>
      <c r="P34" s="17">
        <f>'[1]26'!R24</f>
        <v>0</v>
      </c>
      <c r="Q34" s="18"/>
      <c r="R34" s="19">
        <f>P34+Q34</f>
        <v>0</v>
      </c>
      <c r="S34" s="17">
        <f>'[1]26'!U24</f>
        <v>0</v>
      </c>
      <c r="T34" s="18"/>
      <c r="U34" s="19">
        <f>S34+T34</f>
        <v>0</v>
      </c>
      <c r="V34" s="17">
        <f>'[1]26'!X24</f>
        <v>0</v>
      </c>
      <c r="W34" s="18"/>
      <c r="X34" s="19">
        <f>V34+W34</f>
        <v>0</v>
      </c>
      <c r="Y34" s="17">
        <f>'[1]26'!AA24</f>
        <v>0</v>
      </c>
      <c r="Z34" s="18"/>
      <c r="AA34" s="19">
        <f>Y34+Z34</f>
        <v>0</v>
      </c>
      <c r="AB34" s="14">
        <f>AC34+AD34+AG34+AJ34+AM34+AP34</f>
        <v>0</v>
      </c>
      <c r="AC34" s="15">
        <v>0</v>
      </c>
      <c r="AD34" s="15">
        <v>0</v>
      </c>
      <c r="AE34" s="15">
        <f>'[1]25'!X23</f>
        <v>0</v>
      </c>
      <c r="AF34" s="16"/>
      <c r="AG34" s="20">
        <f>AE34+AF34</f>
        <v>0</v>
      </c>
      <c r="AH34" s="15">
        <v>0</v>
      </c>
      <c r="AI34" s="16"/>
      <c r="AJ34" s="15">
        <f>AH34+AI34</f>
        <v>0</v>
      </c>
      <c r="AK34" s="15">
        <v>0</v>
      </c>
      <c r="AL34" s="16"/>
      <c r="AM34" s="15">
        <f>AK34+AL34</f>
        <v>0</v>
      </c>
      <c r="AN34" s="15">
        <v>0</v>
      </c>
      <c r="AO34" s="16"/>
      <c r="AP34" s="15">
        <f>AN34+AO34</f>
        <v>0</v>
      </c>
      <c r="AQ34" s="15">
        <v>0</v>
      </c>
      <c r="AR34" s="16"/>
      <c r="AS34" s="15">
        <f>AQ34+AR34</f>
        <v>0</v>
      </c>
      <c r="AT34" s="15">
        <v>0</v>
      </c>
      <c r="AU34" s="16"/>
      <c r="AV34" s="15">
        <f>AT34+AU34</f>
        <v>0</v>
      </c>
      <c r="AW34" s="15">
        <v>0</v>
      </c>
      <c r="AX34" s="16"/>
      <c r="AY34" s="15">
        <f>AW34+AX34</f>
        <v>0</v>
      </c>
      <c r="AZ34" s="29"/>
      <c r="BA34" s="47"/>
      <c r="BB34" s="33"/>
      <c r="BC34" s="47"/>
      <c r="BD34" s="47"/>
      <c r="BE34" s="33"/>
      <c r="BF34" s="47"/>
      <c r="BG34" s="47"/>
      <c r="BH34" s="33"/>
      <c r="BI34" s="48"/>
      <c r="BJ34" s="47"/>
      <c r="BK34" s="33"/>
      <c r="BL34" s="48"/>
      <c r="BM34" s="47"/>
      <c r="BN34" s="33"/>
      <c r="BO34" s="48"/>
      <c r="BP34" s="47"/>
      <c r="BQ34" s="33"/>
      <c r="BR34" s="48"/>
      <c r="BS34" s="14">
        <f>BT34+BU34+BX34+CA34+CD34+CG34</f>
        <v>0</v>
      </c>
      <c r="BT34" s="15">
        <f t="shared" ref="BT34:BW35" si="1">E34+AC34</f>
        <v>0</v>
      </c>
      <c r="BU34" s="15">
        <f t="shared" si="1"/>
        <v>0</v>
      </c>
      <c r="BV34" s="15">
        <f t="shared" si="1"/>
        <v>0</v>
      </c>
      <c r="BW34" s="16">
        <f t="shared" si="1"/>
        <v>0</v>
      </c>
      <c r="BX34" s="15">
        <f>BV34+BW34</f>
        <v>0</v>
      </c>
      <c r="BY34" s="15">
        <f>J34+AH34</f>
        <v>0</v>
      </c>
      <c r="BZ34" s="16">
        <f>K34+AI34</f>
        <v>0</v>
      </c>
      <c r="CA34" s="15">
        <f>BY34+BZ34</f>
        <v>0</v>
      </c>
      <c r="CB34" s="15">
        <f>M34+AK34</f>
        <v>0</v>
      </c>
      <c r="CC34" s="16">
        <f>N34+AL34</f>
        <v>0</v>
      </c>
      <c r="CD34" s="15">
        <f>CB34+CC34</f>
        <v>0</v>
      </c>
      <c r="CE34" s="15">
        <f>P34+AN34</f>
        <v>0</v>
      </c>
      <c r="CF34" s="16">
        <f>Q34+AO34</f>
        <v>0</v>
      </c>
      <c r="CG34" s="15">
        <f>CE34+CF34</f>
        <v>0</v>
      </c>
      <c r="CH34" s="15">
        <f>S34+AQ34</f>
        <v>0</v>
      </c>
      <c r="CI34" s="16">
        <f>T34+AR34</f>
        <v>0</v>
      </c>
      <c r="CJ34" s="15">
        <f>CH34+CI34</f>
        <v>0</v>
      </c>
      <c r="CK34" s="15">
        <f>V34+AT34</f>
        <v>0</v>
      </c>
      <c r="CL34" s="16">
        <f>W34+AU34</f>
        <v>0</v>
      </c>
      <c r="CM34" s="15">
        <f>CK34+CL34</f>
        <v>0</v>
      </c>
      <c r="CN34" s="15">
        <f>Y34+AW34</f>
        <v>0</v>
      </c>
      <c r="CO34" s="16">
        <f>Z34+AX34</f>
        <v>0</v>
      </c>
      <c r="CP34" s="15">
        <f>CN34+CO34</f>
        <v>0</v>
      </c>
      <c r="CQ34" s="37"/>
    </row>
    <row r="35" spans="1:95" ht="66.75" customHeight="1" collapsed="1" x14ac:dyDescent="0.3">
      <c r="A35" s="423" t="s">
        <v>32</v>
      </c>
      <c r="B35" s="424" t="s">
        <v>33</v>
      </c>
      <c r="C35" s="13" t="s">
        <v>18</v>
      </c>
      <c r="D35" s="14">
        <f>E35+F35+I35+L35+O35+R35+U35+X35+AA35</f>
        <v>6500</v>
      </c>
      <c r="E35" s="15">
        <v>1500</v>
      </c>
      <c r="F35" s="15">
        <v>0</v>
      </c>
      <c r="G35" s="15">
        <f>'[1]26'!I25</f>
        <v>5000</v>
      </c>
      <c r="H35" s="16">
        <f>H36+H37+H38</f>
        <v>0</v>
      </c>
      <c r="I35" s="15">
        <f>G35+H35</f>
        <v>5000</v>
      </c>
      <c r="J35" s="17">
        <f>'[1]35'!L26</f>
        <v>0</v>
      </c>
      <c r="K35" s="18"/>
      <c r="L35" s="17">
        <f>J35+K35</f>
        <v>0</v>
      </c>
      <c r="M35" s="17">
        <v>0</v>
      </c>
      <c r="N35" s="18"/>
      <c r="O35" s="17">
        <f>M35+N35</f>
        <v>0</v>
      </c>
      <c r="P35" s="17">
        <v>0</v>
      </c>
      <c r="Q35" s="18"/>
      <c r="R35" s="19">
        <f>P35+Q35</f>
        <v>0</v>
      </c>
      <c r="S35" s="17">
        <v>0</v>
      </c>
      <c r="T35" s="18"/>
      <c r="U35" s="19">
        <f>S35+T35</f>
        <v>0</v>
      </c>
      <c r="V35" s="17">
        <v>0</v>
      </c>
      <c r="W35" s="18"/>
      <c r="X35" s="19">
        <f>V35+W35</f>
        <v>0</v>
      </c>
      <c r="Y35" s="17">
        <v>0</v>
      </c>
      <c r="Z35" s="18"/>
      <c r="AA35" s="19">
        <f>Y35+Z35</f>
        <v>0</v>
      </c>
      <c r="AB35" s="14">
        <f>AC35+AD35+AG35+AJ35+AM35+AP35+AS35+AV35+AY35</f>
        <v>0</v>
      </c>
      <c r="AC35" s="15">
        <v>0</v>
      </c>
      <c r="AD35" s="15">
        <v>0</v>
      </c>
      <c r="AE35" s="15">
        <f>'[1]25'!X24</f>
        <v>0</v>
      </c>
      <c r="AF35" s="16"/>
      <c r="AG35" s="20">
        <f>AE35+AF35</f>
        <v>0</v>
      </c>
      <c r="AH35" s="15">
        <v>0</v>
      </c>
      <c r="AI35" s="16"/>
      <c r="AJ35" s="15">
        <f>AH35+AI35</f>
        <v>0</v>
      </c>
      <c r="AK35" s="15">
        <v>0</v>
      </c>
      <c r="AL35" s="16"/>
      <c r="AM35" s="15">
        <f>AK35+AL35</f>
        <v>0</v>
      </c>
      <c r="AN35" s="15">
        <v>0</v>
      </c>
      <c r="AO35" s="16"/>
      <c r="AP35" s="15">
        <f>AN35+AO35</f>
        <v>0</v>
      </c>
      <c r="AQ35" s="15">
        <v>0</v>
      </c>
      <c r="AR35" s="16"/>
      <c r="AS35" s="15">
        <f>AQ35+AR35</f>
        <v>0</v>
      </c>
      <c r="AT35" s="15">
        <v>0</v>
      </c>
      <c r="AU35" s="16"/>
      <c r="AV35" s="15">
        <f>AT35+AU35</f>
        <v>0</v>
      </c>
      <c r="AW35" s="15">
        <v>0</v>
      </c>
      <c r="AX35" s="16"/>
      <c r="AY35" s="15">
        <f>AW35+AX35</f>
        <v>0</v>
      </c>
      <c r="AZ35" s="29">
        <f>BC35+BF35+BI35+BL35+BO35+BR35</f>
        <v>0</v>
      </c>
      <c r="BA35" s="35">
        <v>0</v>
      </c>
      <c r="BB35" s="36"/>
      <c r="BC35" s="15">
        <f>BA35+BB35</f>
        <v>0</v>
      </c>
      <c r="BD35" s="15">
        <v>0</v>
      </c>
      <c r="BE35" s="16"/>
      <c r="BF35" s="15">
        <f>BD35+BE35</f>
        <v>0</v>
      </c>
      <c r="BG35" s="15">
        <v>0</v>
      </c>
      <c r="BH35" s="16"/>
      <c r="BI35" s="30">
        <f>BG35+BH35</f>
        <v>0</v>
      </c>
      <c r="BJ35" s="15">
        <v>0</v>
      </c>
      <c r="BK35" s="16"/>
      <c r="BL35" s="30">
        <f>BJ35+BK35</f>
        <v>0</v>
      </c>
      <c r="BM35" s="15">
        <v>0</v>
      </c>
      <c r="BN35" s="16"/>
      <c r="BO35" s="30">
        <f>BM35+BN35</f>
        <v>0</v>
      </c>
      <c r="BP35" s="15">
        <v>0</v>
      </c>
      <c r="BQ35" s="16"/>
      <c r="BR35" s="30">
        <f>BP35+BQ35</f>
        <v>0</v>
      </c>
      <c r="BS35" s="14">
        <f>BT35+BU35+BX35+CA35+CD35+CG35+CJ35+CM35+CP35</f>
        <v>6500</v>
      </c>
      <c r="BT35" s="15">
        <f t="shared" si="1"/>
        <v>1500</v>
      </c>
      <c r="BU35" s="15">
        <f t="shared" si="1"/>
        <v>0</v>
      </c>
      <c r="BV35" s="15">
        <f t="shared" si="1"/>
        <v>5000</v>
      </c>
      <c r="BW35" s="16">
        <f t="shared" si="1"/>
        <v>0</v>
      </c>
      <c r="BX35" s="15">
        <f>BV35+BW35</f>
        <v>5000</v>
      </c>
      <c r="BY35" s="15">
        <f>J35+AH35+BA35</f>
        <v>0</v>
      </c>
      <c r="BZ35" s="16">
        <f>K35+AI35+BB35</f>
        <v>0</v>
      </c>
      <c r="CA35" s="15">
        <f>BY35+BZ35</f>
        <v>0</v>
      </c>
      <c r="CB35" s="15">
        <f>M35+AK35</f>
        <v>0</v>
      </c>
      <c r="CC35" s="16">
        <f>N35+AL35</f>
        <v>0</v>
      </c>
      <c r="CD35" s="15">
        <f>CB35+CC35</f>
        <v>0</v>
      </c>
      <c r="CE35" s="15">
        <f>P35+AN35</f>
        <v>0</v>
      </c>
      <c r="CF35" s="16">
        <f>Q35+AO35</f>
        <v>0</v>
      </c>
      <c r="CG35" s="15">
        <f>CE35+CF35</f>
        <v>0</v>
      </c>
      <c r="CH35" s="15">
        <f>S35+AQ35</f>
        <v>0</v>
      </c>
      <c r="CI35" s="16">
        <f>T35+AR35</f>
        <v>0</v>
      </c>
      <c r="CJ35" s="15">
        <f>CH35+CI35</f>
        <v>0</v>
      </c>
      <c r="CK35" s="15">
        <f>V35+AT35</f>
        <v>0</v>
      </c>
      <c r="CL35" s="16">
        <f>W35+AU35</f>
        <v>0</v>
      </c>
      <c r="CM35" s="15">
        <f>CK35+CL35</f>
        <v>0</v>
      </c>
      <c r="CN35" s="15">
        <f>Y35+AW35</f>
        <v>0</v>
      </c>
      <c r="CO35" s="16">
        <f>Z35+AX35</f>
        <v>0</v>
      </c>
      <c r="CP35" s="15">
        <f>CN35+CO35</f>
        <v>0</v>
      </c>
      <c r="CQ35" s="425"/>
    </row>
    <row r="36" spans="1:95" ht="30.6" x14ac:dyDescent="0.3">
      <c r="A36" s="423"/>
      <c r="B36" s="424"/>
      <c r="C36" s="13" t="s">
        <v>34</v>
      </c>
      <c r="D36" s="14"/>
      <c r="E36" s="35"/>
      <c r="F36" s="15"/>
      <c r="G36" s="15"/>
      <c r="H36" s="16"/>
      <c r="I36" s="35"/>
      <c r="J36" s="17"/>
      <c r="K36" s="38"/>
      <c r="L36" s="39"/>
      <c r="M36" s="17"/>
      <c r="N36" s="38"/>
      <c r="O36" s="39"/>
      <c r="P36" s="17"/>
      <c r="Q36" s="38"/>
      <c r="R36" s="40"/>
      <c r="S36" s="17"/>
      <c r="T36" s="38"/>
      <c r="U36" s="40"/>
      <c r="V36" s="17"/>
      <c r="W36" s="38"/>
      <c r="X36" s="40"/>
      <c r="Y36" s="17"/>
      <c r="Z36" s="38"/>
      <c r="AA36" s="40"/>
      <c r="AB36" s="14"/>
      <c r="AC36" s="35"/>
      <c r="AD36" s="35"/>
      <c r="AE36" s="15"/>
      <c r="AF36" s="36"/>
      <c r="AG36" s="41"/>
      <c r="AH36" s="35"/>
      <c r="AI36" s="36"/>
      <c r="AJ36" s="35"/>
      <c r="AK36" s="35"/>
      <c r="AL36" s="36"/>
      <c r="AM36" s="35"/>
      <c r="AN36" s="35"/>
      <c r="AO36" s="36"/>
      <c r="AP36" s="35"/>
      <c r="AQ36" s="35"/>
      <c r="AR36" s="36"/>
      <c r="AS36" s="35"/>
      <c r="AT36" s="35"/>
      <c r="AU36" s="36"/>
      <c r="AV36" s="35"/>
      <c r="AW36" s="35"/>
      <c r="AX36" s="36"/>
      <c r="AY36" s="42"/>
      <c r="AZ36" s="29"/>
      <c r="BA36" s="35"/>
      <c r="BB36" s="36"/>
      <c r="BC36" s="35"/>
      <c r="BD36" s="35"/>
      <c r="BE36" s="36"/>
      <c r="BF36" s="35"/>
      <c r="BG36" s="35"/>
      <c r="BH36" s="36"/>
      <c r="BI36" s="49"/>
      <c r="BJ36" s="35"/>
      <c r="BK36" s="36"/>
      <c r="BL36" s="49"/>
      <c r="BM36" s="35"/>
      <c r="BN36" s="36"/>
      <c r="BO36" s="49"/>
      <c r="BP36" s="35"/>
      <c r="BQ36" s="36"/>
      <c r="BR36" s="50"/>
      <c r="BS36" s="14"/>
      <c r="BT36" s="35"/>
      <c r="BU36" s="35"/>
      <c r="BV36" s="35"/>
      <c r="BW36" s="36"/>
      <c r="BX36" s="35"/>
      <c r="BY36" s="43"/>
      <c r="BZ36" s="36"/>
      <c r="CA36" s="43"/>
      <c r="CB36" s="43"/>
      <c r="CC36" s="44"/>
      <c r="CD36" s="43"/>
      <c r="CE36" s="43"/>
      <c r="CF36" s="44"/>
      <c r="CG36" s="43"/>
      <c r="CH36" s="43"/>
      <c r="CI36" s="44"/>
      <c r="CJ36" s="43"/>
      <c r="CK36" s="43"/>
      <c r="CL36" s="44"/>
      <c r="CM36" s="43"/>
      <c r="CN36" s="43"/>
      <c r="CO36" s="44"/>
      <c r="CP36" s="51"/>
      <c r="CQ36" s="426"/>
    </row>
    <row r="37" spans="1:95" ht="30.6" x14ac:dyDescent="0.3">
      <c r="A37" s="423"/>
      <c r="B37" s="424"/>
      <c r="C37" s="13" t="s">
        <v>35</v>
      </c>
      <c r="D37" s="14"/>
      <c r="E37" s="35"/>
      <c r="F37" s="15"/>
      <c r="G37" s="15"/>
      <c r="H37" s="16"/>
      <c r="I37" s="35"/>
      <c r="J37" s="17"/>
      <c r="K37" s="38"/>
      <c r="L37" s="39"/>
      <c r="M37" s="17"/>
      <c r="N37" s="38"/>
      <c r="O37" s="39"/>
      <c r="P37" s="17"/>
      <c r="Q37" s="38"/>
      <c r="R37" s="40"/>
      <c r="S37" s="17"/>
      <c r="T37" s="38"/>
      <c r="U37" s="40"/>
      <c r="V37" s="17"/>
      <c r="W37" s="38"/>
      <c r="X37" s="40"/>
      <c r="Y37" s="17"/>
      <c r="Z37" s="38"/>
      <c r="AA37" s="40"/>
      <c r="AB37" s="14"/>
      <c r="AC37" s="35"/>
      <c r="AD37" s="35"/>
      <c r="AE37" s="15"/>
      <c r="AF37" s="36"/>
      <c r="AG37" s="41"/>
      <c r="AH37" s="35"/>
      <c r="AI37" s="36"/>
      <c r="AJ37" s="35"/>
      <c r="AK37" s="35"/>
      <c r="AL37" s="36"/>
      <c r="AM37" s="35"/>
      <c r="AN37" s="35"/>
      <c r="AO37" s="36"/>
      <c r="AP37" s="35"/>
      <c r="AQ37" s="35"/>
      <c r="AR37" s="36"/>
      <c r="AS37" s="35"/>
      <c r="AT37" s="35"/>
      <c r="AU37" s="36"/>
      <c r="AV37" s="35"/>
      <c r="AW37" s="35"/>
      <c r="AX37" s="36"/>
      <c r="AY37" s="42"/>
      <c r="AZ37" s="29"/>
      <c r="BA37" s="35"/>
      <c r="BB37" s="36"/>
      <c r="BC37" s="35"/>
      <c r="BD37" s="35"/>
      <c r="BE37" s="36"/>
      <c r="BF37" s="35"/>
      <c r="BG37" s="35"/>
      <c r="BH37" s="36"/>
      <c r="BI37" s="49"/>
      <c r="BJ37" s="35"/>
      <c r="BK37" s="36"/>
      <c r="BL37" s="49"/>
      <c r="BM37" s="35"/>
      <c r="BN37" s="36"/>
      <c r="BO37" s="49"/>
      <c r="BP37" s="35"/>
      <c r="BQ37" s="36"/>
      <c r="BR37" s="50"/>
      <c r="BS37" s="14"/>
      <c r="BT37" s="35"/>
      <c r="BU37" s="35"/>
      <c r="BV37" s="35"/>
      <c r="BW37" s="36"/>
      <c r="BX37" s="35"/>
      <c r="BY37" s="43"/>
      <c r="BZ37" s="36"/>
      <c r="CA37" s="43"/>
      <c r="CB37" s="43"/>
      <c r="CC37" s="44"/>
      <c r="CD37" s="43"/>
      <c r="CE37" s="43"/>
      <c r="CF37" s="44"/>
      <c r="CG37" s="43"/>
      <c r="CH37" s="43"/>
      <c r="CI37" s="44"/>
      <c r="CJ37" s="43"/>
      <c r="CK37" s="43"/>
      <c r="CL37" s="44"/>
      <c r="CM37" s="43"/>
      <c r="CN37" s="43"/>
      <c r="CO37" s="44"/>
      <c r="CP37" s="51"/>
      <c r="CQ37" s="426"/>
    </row>
    <row r="38" spans="1:95" ht="20.25" customHeight="1" x14ac:dyDescent="0.3">
      <c r="A38" s="423"/>
      <c r="B38" s="424"/>
      <c r="C38" s="13" t="s">
        <v>36</v>
      </c>
      <c r="D38" s="14"/>
      <c r="E38" s="35"/>
      <c r="F38" s="15"/>
      <c r="G38" s="15"/>
      <c r="H38" s="52"/>
      <c r="I38" s="15"/>
      <c r="J38" s="17"/>
      <c r="K38" s="18"/>
      <c r="L38" s="39"/>
      <c r="M38" s="17"/>
      <c r="N38" s="38"/>
      <c r="O38" s="39"/>
      <c r="P38" s="17"/>
      <c r="Q38" s="38"/>
      <c r="R38" s="40"/>
      <c r="S38" s="17"/>
      <c r="T38" s="38"/>
      <c r="U38" s="40"/>
      <c r="V38" s="17"/>
      <c r="W38" s="38"/>
      <c r="X38" s="40"/>
      <c r="Y38" s="17"/>
      <c r="Z38" s="38"/>
      <c r="AA38" s="40"/>
      <c r="AB38" s="14"/>
      <c r="AC38" s="35"/>
      <c r="AD38" s="35"/>
      <c r="AE38" s="15"/>
      <c r="AF38" s="36"/>
      <c r="AG38" s="41"/>
      <c r="AH38" s="35"/>
      <c r="AI38" s="36"/>
      <c r="AJ38" s="35"/>
      <c r="AK38" s="35"/>
      <c r="AL38" s="36"/>
      <c r="AM38" s="35"/>
      <c r="AN38" s="35"/>
      <c r="AO38" s="36"/>
      <c r="AP38" s="35"/>
      <c r="AQ38" s="35"/>
      <c r="AR38" s="36"/>
      <c r="AS38" s="35"/>
      <c r="AT38" s="35"/>
      <c r="AU38" s="36"/>
      <c r="AV38" s="35"/>
      <c r="AW38" s="35"/>
      <c r="AX38" s="36"/>
      <c r="AY38" s="42"/>
      <c r="AZ38" s="29"/>
      <c r="BA38" s="15"/>
      <c r="BB38" s="16"/>
      <c r="BC38" s="15"/>
      <c r="BD38" s="15"/>
      <c r="BE38" s="16"/>
      <c r="BF38" s="15"/>
      <c r="BG38" s="15"/>
      <c r="BH38" s="16"/>
      <c r="BI38" s="30"/>
      <c r="BJ38" s="15"/>
      <c r="BK38" s="16"/>
      <c r="BL38" s="30"/>
      <c r="BM38" s="15"/>
      <c r="BN38" s="16"/>
      <c r="BO38" s="30"/>
      <c r="BP38" s="15"/>
      <c r="BQ38" s="16"/>
      <c r="BR38" s="31"/>
      <c r="BS38" s="14"/>
      <c r="BT38" s="35"/>
      <c r="BU38" s="35"/>
      <c r="BV38" s="35"/>
      <c r="BW38" s="36"/>
      <c r="BX38" s="35"/>
      <c r="BY38" s="43"/>
      <c r="BZ38" s="36"/>
      <c r="CA38" s="43"/>
      <c r="CB38" s="43"/>
      <c r="CC38" s="44"/>
      <c r="CD38" s="43"/>
      <c r="CE38" s="43"/>
      <c r="CF38" s="44"/>
      <c r="CG38" s="43"/>
      <c r="CH38" s="43"/>
      <c r="CI38" s="44"/>
      <c r="CJ38" s="43"/>
      <c r="CK38" s="43"/>
      <c r="CL38" s="44"/>
      <c r="CM38" s="43"/>
      <c r="CN38" s="43"/>
      <c r="CO38" s="44"/>
      <c r="CP38" s="51"/>
      <c r="CQ38" s="427"/>
    </row>
    <row r="39" spans="1:95" ht="86.25" customHeight="1" x14ac:dyDescent="0.3">
      <c r="A39" s="53" t="s">
        <v>37</v>
      </c>
      <c r="B39" s="46" t="s">
        <v>38</v>
      </c>
      <c r="C39" s="13" t="s">
        <v>18</v>
      </c>
      <c r="D39" s="14">
        <f>E39+F39+I39+L39+O39+R39+U39+X39+AA39</f>
        <v>546451.53827999998</v>
      </c>
      <c r="E39" s="15">
        <v>62130.785620000002</v>
      </c>
      <c r="F39" s="15">
        <v>58712.839110000001</v>
      </c>
      <c r="G39" s="15">
        <f>'[1]27'!I31</f>
        <v>55638.855740000006</v>
      </c>
      <c r="H39" s="16">
        <f>H40+H45+H47</f>
        <v>0</v>
      </c>
      <c r="I39" s="15">
        <f>I40+I45</f>
        <v>53639.647040000003</v>
      </c>
      <c r="J39" s="17">
        <f>'[1]35'!L30</f>
        <v>55740.177779999998</v>
      </c>
      <c r="K39" s="18">
        <f t="shared" ref="K39:P39" si="2">K40+K45+K47</f>
        <v>0</v>
      </c>
      <c r="L39" s="17">
        <f>L40+L45+L47</f>
        <v>55740.177779999998</v>
      </c>
      <c r="M39" s="17">
        <f t="shared" si="2"/>
        <v>56756.35388000001</v>
      </c>
      <c r="N39" s="18">
        <f t="shared" si="2"/>
        <v>0</v>
      </c>
      <c r="O39" s="17">
        <f t="shared" si="2"/>
        <v>56756.35388000001</v>
      </c>
      <c r="P39" s="17">
        <f t="shared" si="2"/>
        <v>77154.264809999993</v>
      </c>
      <c r="Q39" s="18">
        <f t="shared" ref="Q39:AA39" si="3">Q40+Q45</f>
        <v>0</v>
      </c>
      <c r="R39" s="19">
        <f t="shared" si="3"/>
        <v>74700.98827999999</v>
      </c>
      <c r="S39" s="17">
        <f t="shared" si="3"/>
        <v>61087.20592</v>
      </c>
      <c r="T39" s="18">
        <f t="shared" si="3"/>
        <v>1400</v>
      </c>
      <c r="U39" s="19">
        <f t="shared" si="3"/>
        <v>62487.20592</v>
      </c>
      <c r="V39" s="17">
        <f t="shared" si="3"/>
        <v>61476.132920000004</v>
      </c>
      <c r="W39" s="18">
        <f t="shared" si="3"/>
        <v>0</v>
      </c>
      <c r="X39" s="19">
        <f t="shared" si="3"/>
        <v>61476.132920000004</v>
      </c>
      <c r="Y39" s="17">
        <f t="shared" si="3"/>
        <v>60807.407729999999</v>
      </c>
      <c r="Z39" s="18">
        <f t="shared" si="3"/>
        <v>0</v>
      </c>
      <c r="AA39" s="19">
        <f t="shared" si="3"/>
        <v>60807.407729999999</v>
      </c>
      <c r="AB39" s="14">
        <f>AC39+AD39+AG39+AJ39+AM39+AP39+AS39+AV39+AY39</f>
        <v>23675.233779999999</v>
      </c>
      <c r="AC39" s="15">
        <f>AC40+AC45</f>
        <v>4170.0979399999997</v>
      </c>
      <c r="AD39" s="15">
        <f>AD40+AD45</f>
        <v>0</v>
      </c>
      <c r="AE39" s="15">
        <f>'[1]25'!X28</f>
        <v>2878.2495899999999</v>
      </c>
      <c r="AF39" s="16">
        <f>AF40+AF45+AF47</f>
        <v>0</v>
      </c>
      <c r="AG39" s="20">
        <f>AG40+AG45</f>
        <v>2878.2495899999999</v>
      </c>
      <c r="AH39" s="15">
        <f>'[1]35'!AA30</f>
        <v>6492.5694199999998</v>
      </c>
      <c r="AI39" s="16">
        <f>AI40+AI45+AI47</f>
        <v>0</v>
      </c>
      <c r="AJ39" s="15">
        <f>AJ40+AJ45</f>
        <v>1761.4</v>
      </c>
      <c r="AK39" s="15">
        <f>AK40+AK45+AK47</f>
        <v>2950</v>
      </c>
      <c r="AL39" s="16">
        <f>AL40+AL45+AL47</f>
        <v>0</v>
      </c>
      <c r="AM39" s="15">
        <f>AK39+AL39</f>
        <v>2950</v>
      </c>
      <c r="AN39" s="15">
        <f t="shared" ref="AN39:AY39" si="4">AN40+AN45</f>
        <v>4050.4</v>
      </c>
      <c r="AO39" s="16">
        <f t="shared" si="4"/>
        <v>0</v>
      </c>
      <c r="AP39" s="15">
        <f t="shared" si="4"/>
        <v>4050.4</v>
      </c>
      <c r="AQ39" s="15">
        <f t="shared" si="4"/>
        <v>7865.0862500000003</v>
      </c>
      <c r="AR39" s="16">
        <f t="shared" si="4"/>
        <v>0</v>
      </c>
      <c r="AS39" s="15">
        <f t="shared" si="4"/>
        <v>7865.0862500000003</v>
      </c>
      <c r="AT39" s="15">
        <f t="shared" si="4"/>
        <v>0</v>
      </c>
      <c r="AU39" s="16">
        <f t="shared" si="4"/>
        <v>0</v>
      </c>
      <c r="AV39" s="15">
        <f t="shared" si="4"/>
        <v>0</v>
      </c>
      <c r="AW39" s="15">
        <f t="shared" si="4"/>
        <v>0</v>
      </c>
      <c r="AX39" s="16">
        <f t="shared" si="4"/>
        <v>0</v>
      </c>
      <c r="AY39" s="15">
        <f t="shared" si="4"/>
        <v>0</v>
      </c>
      <c r="AZ39" s="29">
        <f>BC39+BF39+BI39+BL39+BO39+BR39</f>
        <v>0</v>
      </c>
      <c r="BA39" s="15">
        <v>0</v>
      </c>
      <c r="BB39" s="16"/>
      <c r="BC39" s="15">
        <f>BA39+BB39</f>
        <v>0</v>
      </c>
      <c r="BD39" s="15">
        <v>0</v>
      </c>
      <c r="BE39" s="16"/>
      <c r="BF39" s="15">
        <f>BD39+BE39</f>
        <v>0</v>
      </c>
      <c r="BG39" s="15">
        <f t="shared" ref="BG39:BU39" si="5">BG40+BG45</f>
        <v>0</v>
      </c>
      <c r="BH39" s="16">
        <f t="shared" si="5"/>
        <v>0</v>
      </c>
      <c r="BI39" s="15">
        <f t="shared" si="5"/>
        <v>0</v>
      </c>
      <c r="BJ39" s="15">
        <f t="shared" si="5"/>
        <v>0</v>
      </c>
      <c r="BK39" s="16">
        <f t="shared" si="5"/>
        <v>0</v>
      </c>
      <c r="BL39" s="15">
        <f t="shared" si="5"/>
        <v>0</v>
      </c>
      <c r="BM39" s="15">
        <f t="shared" si="5"/>
        <v>0</v>
      </c>
      <c r="BN39" s="16">
        <f t="shared" si="5"/>
        <v>0</v>
      </c>
      <c r="BO39" s="15">
        <f t="shared" si="5"/>
        <v>0</v>
      </c>
      <c r="BP39" s="15">
        <f t="shared" si="5"/>
        <v>0</v>
      </c>
      <c r="BQ39" s="16">
        <f t="shared" si="5"/>
        <v>0</v>
      </c>
      <c r="BR39" s="15">
        <f t="shared" si="5"/>
        <v>0</v>
      </c>
      <c r="BS39" s="14">
        <f t="shared" si="5"/>
        <v>570126.77205999987</v>
      </c>
      <c r="BT39" s="15">
        <f t="shared" si="5"/>
        <v>66300.883560000002</v>
      </c>
      <c r="BU39" s="15">
        <f t="shared" si="5"/>
        <v>58712.839110000001</v>
      </c>
      <c r="BV39" s="15">
        <f>BV40+BV45+BV47</f>
        <v>58517.105330000006</v>
      </c>
      <c r="BW39" s="16">
        <f>BW40+BW45+BW47</f>
        <v>0</v>
      </c>
      <c r="BX39" s="15">
        <f>BX40+BX45</f>
        <v>56517.896630000003</v>
      </c>
      <c r="BY39" s="15">
        <f>J39+AH39+BA39</f>
        <v>62232.747199999998</v>
      </c>
      <c r="BZ39" s="16">
        <f>K39+AI39+BB39</f>
        <v>0</v>
      </c>
      <c r="CA39" s="15">
        <f>CA40+CA45</f>
        <v>57501.57778</v>
      </c>
      <c r="CB39" s="15">
        <f>CB40+CB45+CB47</f>
        <v>59706.35388000001</v>
      </c>
      <c r="CC39" s="16">
        <f>CC40+CC45+CC47</f>
        <v>0</v>
      </c>
      <c r="CD39" s="15">
        <f t="shared" ref="CD39:CP39" si="6">CD40+CD45</f>
        <v>59706.35388000001</v>
      </c>
      <c r="CE39" s="15">
        <f t="shared" si="6"/>
        <v>78751.388279999985</v>
      </c>
      <c r="CF39" s="16">
        <f t="shared" si="6"/>
        <v>0</v>
      </c>
      <c r="CG39" s="15">
        <f t="shared" si="6"/>
        <v>78751.388279999985</v>
      </c>
      <c r="CH39" s="15">
        <f t="shared" si="6"/>
        <v>68952.292170000001</v>
      </c>
      <c r="CI39" s="16">
        <f t="shared" si="6"/>
        <v>1400</v>
      </c>
      <c r="CJ39" s="15">
        <f t="shared" si="6"/>
        <v>70352.292170000001</v>
      </c>
      <c r="CK39" s="15">
        <f t="shared" si="6"/>
        <v>61476.132920000004</v>
      </c>
      <c r="CL39" s="16">
        <f t="shared" si="6"/>
        <v>0</v>
      </c>
      <c r="CM39" s="15">
        <f t="shared" si="6"/>
        <v>61476.132920000004</v>
      </c>
      <c r="CN39" s="15">
        <f t="shared" si="6"/>
        <v>60807.407729999999</v>
      </c>
      <c r="CO39" s="16">
        <f t="shared" si="6"/>
        <v>0</v>
      </c>
      <c r="CP39" s="15">
        <f t="shared" si="6"/>
        <v>60807.407729999999</v>
      </c>
      <c r="CQ39" s="32"/>
    </row>
    <row r="40" spans="1:95" ht="75" customHeight="1" x14ac:dyDescent="0.3">
      <c r="A40" s="54"/>
      <c r="B40" s="401" t="s">
        <v>39</v>
      </c>
      <c r="C40" s="13" t="s">
        <v>18</v>
      </c>
      <c r="D40" s="14">
        <f>E40+F40+I40+L40+O40+R40+U40+X40+AA40</f>
        <v>372636.97967999999</v>
      </c>
      <c r="E40" s="15">
        <v>47677.007550000002</v>
      </c>
      <c r="F40" s="15">
        <v>43579.971830000002</v>
      </c>
      <c r="G40" s="15">
        <f>'[1]27'!I32</f>
        <v>37192.366830000006</v>
      </c>
      <c r="H40" s="16">
        <f>H41+H42+H43+H44</f>
        <v>0</v>
      </c>
      <c r="I40" s="15">
        <f>G40+H40</f>
        <v>37192.366830000006</v>
      </c>
      <c r="J40" s="17">
        <f>'[1]35'!L31</f>
        <v>36930.6898</v>
      </c>
      <c r="K40" s="18">
        <f>K41+K43</f>
        <v>0</v>
      </c>
      <c r="L40" s="17">
        <f>J40+K40</f>
        <v>36930.6898</v>
      </c>
      <c r="M40" s="17">
        <f>'[1]43'!O31</f>
        <v>36530.530900000005</v>
      </c>
      <c r="N40" s="18">
        <f>N41+N43</f>
        <v>0</v>
      </c>
      <c r="O40" s="17">
        <f>M40+N40</f>
        <v>36530.530900000005</v>
      </c>
      <c r="P40" s="17">
        <f>'[1]49'!R31</f>
        <v>51431.484509999995</v>
      </c>
      <c r="Q40" s="18">
        <f>Q41+Q43</f>
        <v>0</v>
      </c>
      <c r="R40" s="19">
        <f>P40+Q40</f>
        <v>51431.484509999995</v>
      </c>
      <c r="S40" s="17">
        <f>'[1]53'!U31</f>
        <v>39046.911339999999</v>
      </c>
      <c r="T40" s="18">
        <f>T41+T43</f>
        <v>730</v>
      </c>
      <c r="U40" s="19">
        <f>S40+T40</f>
        <v>39776.911339999999</v>
      </c>
      <c r="V40" s="17">
        <f>'[1]53'!X31</f>
        <v>39991.564440000002</v>
      </c>
      <c r="W40" s="18">
        <f>W41+W43</f>
        <v>0</v>
      </c>
      <c r="X40" s="19">
        <f>V40+W40</f>
        <v>39991.564440000002</v>
      </c>
      <c r="Y40" s="17">
        <f>'[1]53'!AA31</f>
        <v>39526.45248</v>
      </c>
      <c r="Z40" s="18">
        <f>Z41+Z43</f>
        <v>0</v>
      </c>
      <c r="AA40" s="19">
        <f>Y40+Z40</f>
        <v>39526.45248</v>
      </c>
      <c r="AB40" s="14">
        <f>AC40+AD40+AG40+AJ40+AM40+AP40+AS40+AV40+AY40</f>
        <v>16653.579280000002</v>
      </c>
      <c r="AC40" s="15">
        <v>3370.20174</v>
      </c>
      <c r="AD40" s="15">
        <v>0</v>
      </c>
      <c r="AE40" s="15">
        <f>'[1]25'!X29</f>
        <v>867.25796000000003</v>
      </c>
      <c r="AF40" s="16">
        <f>AF41+AF42+AF43+AF44</f>
        <v>0</v>
      </c>
      <c r="AG40" s="20">
        <f>AE40+AF40</f>
        <v>867.25796000000003</v>
      </c>
      <c r="AH40" s="15">
        <f>'[1]35'!AA31</f>
        <v>1066.4000000000001</v>
      </c>
      <c r="AI40" s="16">
        <f>AI41+AI43</f>
        <v>0</v>
      </c>
      <c r="AJ40" s="15">
        <f>AH40+AI40</f>
        <v>1066.4000000000001</v>
      </c>
      <c r="AK40" s="15">
        <f>'[1]43'!AD31</f>
        <v>2300</v>
      </c>
      <c r="AL40" s="16">
        <f>AL41+AL42+AL43</f>
        <v>0</v>
      </c>
      <c r="AM40" s="15">
        <f>AK40+AL40</f>
        <v>2300</v>
      </c>
      <c r="AN40" s="15">
        <f>'[1]49'!AP31</f>
        <v>3520</v>
      </c>
      <c r="AO40" s="18">
        <f>AO41+AO43</f>
        <v>0</v>
      </c>
      <c r="AP40" s="15">
        <f>AN40+AO40</f>
        <v>3520</v>
      </c>
      <c r="AQ40" s="15">
        <f>'[1]53'!AS31</f>
        <v>5529.71958</v>
      </c>
      <c r="AR40" s="18">
        <f>AR41+AR43</f>
        <v>0</v>
      </c>
      <c r="AS40" s="15">
        <f>AQ40+AR40</f>
        <v>5529.71958</v>
      </c>
      <c r="AT40" s="15">
        <f>'[1]53'!AV31</f>
        <v>0</v>
      </c>
      <c r="AU40" s="18">
        <f>AU41+AU43</f>
        <v>0</v>
      </c>
      <c r="AV40" s="15">
        <f>AT40+AU40</f>
        <v>0</v>
      </c>
      <c r="AW40" s="15">
        <f>'[1]53'!AY31</f>
        <v>0</v>
      </c>
      <c r="AX40" s="18">
        <f>AX41+AX43</f>
        <v>0</v>
      </c>
      <c r="AY40" s="15">
        <f>AW40+AX40</f>
        <v>0</v>
      </c>
      <c r="AZ40" s="29">
        <f>BC40+BF40+BI40+BL40+BO40+BR40</f>
        <v>0</v>
      </c>
      <c r="BA40" s="55">
        <v>0</v>
      </c>
      <c r="BB40" s="56"/>
      <c r="BC40" s="15">
        <f>BA40+BB40</f>
        <v>0</v>
      </c>
      <c r="BD40" s="57">
        <v>0</v>
      </c>
      <c r="BE40" s="16"/>
      <c r="BF40" s="15">
        <f>BD40+BE40</f>
        <v>0</v>
      </c>
      <c r="BG40" s="57">
        <v>0</v>
      </c>
      <c r="BH40" s="16">
        <f>BH41+BH42+BH43</f>
        <v>0</v>
      </c>
      <c r="BI40" s="58">
        <f>BG40+BH40</f>
        <v>0</v>
      </c>
      <c r="BJ40" s="15">
        <f>'[1]53'!BL31</f>
        <v>0</v>
      </c>
      <c r="BK40" s="16">
        <f>BK41+BK42+BK43</f>
        <v>0</v>
      </c>
      <c r="BL40" s="58">
        <f>BJ40+BK40</f>
        <v>0</v>
      </c>
      <c r="BM40" s="15">
        <f>'[1]53'!BO31</f>
        <v>0</v>
      </c>
      <c r="BN40" s="16">
        <f>BN41+BN42+BN43</f>
        <v>0</v>
      </c>
      <c r="BO40" s="58">
        <f>BM40+BN40</f>
        <v>0</v>
      </c>
      <c r="BP40" s="15">
        <f>'[1]53'!BR31</f>
        <v>0</v>
      </c>
      <c r="BQ40" s="16">
        <f>BQ41+BQ42+BQ43</f>
        <v>0</v>
      </c>
      <c r="BR40" s="58">
        <f>BP40+BQ40</f>
        <v>0</v>
      </c>
      <c r="BS40" s="14">
        <f>BT40+BU40+BX40+CA40+CD40+CG40+CJ40+CM40+CP40</f>
        <v>389290.55895999994</v>
      </c>
      <c r="BT40" s="15">
        <f>E40+AC40</f>
        <v>51047.209289999999</v>
      </c>
      <c r="BU40" s="15">
        <f>F40+AD40</f>
        <v>43579.971830000002</v>
      </c>
      <c r="BV40" s="15">
        <f>G40+AE40</f>
        <v>38059.624790000009</v>
      </c>
      <c r="BW40" s="16">
        <f>H40+AF40</f>
        <v>0</v>
      </c>
      <c r="BX40" s="15">
        <f>BV40+BW40</f>
        <v>38059.624790000009</v>
      </c>
      <c r="BY40" s="15">
        <f>J40+AH40+BA40</f>
        <v>37997.089800000002</v>
      </c>
      <c r="BZ40" s="16">
        <f>K40+AI40+BB40</f>
        <v>0</v>
      </c>
      <c r="CA40" s="15">
        <f>BY40+BZ40</f>
        <v>37997.089800000002</v>
      </c>
      <c r="CB40" s="15">
        <f>M40+AK40</f>
        <v>38830.530900000005</v>
      </c>
      <c r="CC40" s="16">
        <f>N40+AL40</f>
        <v>0</v>
      </c>
      <c r="CD40" s="15">
        <f>CB40+CC40</f>
        <v>38830.530900000005</v>
      </c>
      <c r="CE40" s="15">
        <f>P40+AN40</f>
        <v>54951.484509999995</v>
      </c>
      <c r="CF40" s="16">
        <f>Q40+AO40</f>
        <v>0</v>
      </c>
      <c r="CG40" s="15">
        <f>CE40+CF40</f>
        <v>54951.484509999995</v>
      </c>
      <c r="CH40" s="15">
        <f>S40+AQ40</f>
        <v>44576.630919999996</v>
      </c>
      <c r="CI40" s="16">
        <f>T40+AR40</f>
        <v>730</v>
      </c>
      <c r="CJ40" s="15">
        <f>CH40+CI40</f>
        <v>45306.630919999996</v>
      </c>
      <c r="CK40" s="15">
        <f>V40+AT40</f>
        <v>39991.564440000002</v>
      </c>
      <c r="CL40" s="16">
        <f>W40+AU40</f>
        <v>0</v>
      </c>
      <c r="CM40" s="15">
        <f>CK40+CL40</f>
        <v>39991.564440000002</v>
      </c>
      <c r="CN40" s="15">
        <f>Y40+AW40</f>
        <v>39526.45248</v>
      </c>
      <c r="CO40" s="16">
        <f>Z40+AX40</f>
        <v>0</v>
      </c>
      <c r="CP40" s="59">
        <f>CN40+CO40</f>
        <v>39526.45248</v>
      </c>
      <c r="CQ40" s="60"/>
    </row>
    <row r="41" spans="1:95" ht="18" customHeight="1" x14ac:dyDescent="0.3">
      <c r="A41" s="54"/>
      <c r="B41" s="401"/>
      <c r="C41" s="13" t="s">
        <v>21</v>
      </c>
      <c r="D41" s="61"/>
      <c r="E41" s="55"/>
      <c r="F41" s="57"/>
      <c r="G41" s="15"/>
      <c r="H41" s="56"/>
      <c r="I41" s="55"/>
      <c r="J41" s="17"/>
      <c r="K41" s="18"/>
      <c r="L41" s="62"/>
      <c r="M41" s="17"/>
      <c r="N41" s="18"/>
      <c r="O41" s="62"/>
      <c r="P41" s="17"/>
      <c r="Q41" s="18"/>
      <c r="R41" s="62"/>
      <c r="S41" s="17"/>
      <c r="T41" s="18">
        <f>430+300</f>
        <v>730</v>
      </c>
      <c r="U41" s="62"/>
      <c r="V41" s="17"/>
      <c r="W41" s="18"/>
      <c r="X41" s="62"/>
      <c r="Y41" s="17"/>
      <c r="Z41" s="18"/>
      <c r="AA41" s="63"/>
      <c r="AB41" s="61"/>
      <c r="AC41" s="55"/>
      <c r="AD41" s="55"/>
      <c r="AE41" s="15"/>
      <c r="AF41" s="56"/>
      <c r="AG41" s="64"/>
      <c r="AH41" s="55"/>
      <c r="AI41" s="56"/>
      <c r="AJ41" s="55"/>
      <c r="AK41" s="57"/>
      <c r="AL41" s="16"/>
      <c r="AM41" s="55"/>
      <c r="AN41" s="55"/>
      <c r="AO41" s="16"/>
      <c r="AP41" s="55"/>
      <c r="AQ41" s="55"/>
      <c r="AR41" s="18"/>
      <c r="AS41" s="55"/>
      <c r="AT41" s="55"/>
      <c r="AU41" s="36"/>
      <c r="AV41" s="55"/>
      <c r="AW41" s="55"/>
      <c r="AX41" s="36"/>
      <c r="AY41" s="65"/>
      <c r="AZ41" s="29"/>
      <c r="BA41" s="55"/>
      <c r="BB41" s="56"/>
      <c r="BC41" s="66"/>
      <c r="BD41" s="55"/>
      <c r="BE41" s="36"/>
      <c r="BF41" s="66"/>
      <c r="BG41" s="55"/>
      <c r="BH41" s="36"/>
      <c r="BI41" s="58"/>
      <c r="BJ41" s="55"/>
      <c r="BK41" s="36"/>
      <c r="BL41" s="58"/>
      <c r="BM41" s="55"/>
      <c r="BN41" s="36"/>
      <c r="BO41" s="58"/>
      <c r="BP41" s="55"/>
      <c r="BQ41" s="36"/>
      <c r="BR41" s="67"/>
      <c r="BS41" s="61"/>
      <c r="BT41" s="55"/>
      <c r="BU41" s="55"/>
      <c r="BV41" s="57"/>
      <c r="BW41" s="16"/>
      <c r="BX41" s="55"/>
      <c r="BY41" s="55"/>
      <c r="BZ41" s="16"/>
      <c r="CA41" s="55"/>
      <c r="CB41" s="55"/>
      <c r="CC41" s="36"/>
      <c r="CD41" s="55"/>
      <c r="CE41" s="55"/>
      <c r="CF41" s="36"/>
      <c r="CG41" s="55"/>
      <c r="CH41" s="55"/>
      <c r="CI41" s="36"/>
      <c r="CJ41" s="55"/>
      <c r="CK41" s="55"/>
      <c r="CL41" s="36"/>
      <c r="CM41" s="55"/>
      <c r="CN41" s="55"/>
      <c r="CO41" s="36"/>
      <c r="CP41" s="68"/>
      <c r="CQ41" s="69" t="s">
        <v>40</v>
      </c>
    </row>
    <row r="42" spans="1:95" ht="24.75" customHeight="1" x14ac:dyDescent="0.3">
      <c r="A42" s="54"/>
      <c r="B42" s="401"/>
      <c r="C42" s="13" t="s">
        <v>41</v>
      </c>
      <c r="D42" s="61"/>
      <c r="E42" s="55"/>
      <c r="F42" s="57"/>
      <c r="G42" s="15"/>
      <c r="H42" s="56"/>
      <c r="I42" s="55"/>
      <c r="J42" s="17"/>
      <c r="K42" s="38"/>
      <c r="L42" s="62"/>
      <c r="M42" s="17"/>
      <c r="N42" s="38"/>
      <c r="O42" s="62"/>
      <c r="P42" s="17"/>
      <c r="Q42" s="38"/>
      <c r="R42" s="62"/>
      <c r="S42" s="17"/>
      <c r="T42" s="38"/>
      <c r="U42" s="62"/>
      <c r="V42" s="17"/>
      <c r="W42" s="38"/>
      <c r="X42" s="62"/>
      <c r="Y42" s="17"/>
      <c r="Z42" s="38"/>
      <c r="AA42" s="63"/>
      <c r="AB42" s="61"/>
      <c r="AC42" s="55"/>
      <c r="AD42" s="55"/>
      <c r="AE42" s="15"/>
      <c r="AF42" s="56"/>
      <c r="AG42" s="64"/>
      <c r="AH42" s="55"/>
      <c r="AI42" s="56"/>
      <c r="AJ42" s="55"/>
      <c r="AK42" s="55"/>
      <c r="AL42" s="16"/>
      <c r="AM42" s="55"/>
      <c r="AN42" s="55"/>
      <c r="AO42" s="36"/>
      <c r="AP42" s="55"/>
      <c r="AQ42" s="55"/>
      <c r="AR42" s="36"/>
      <c r="AS42" s="55"/>
      <c r="AT42" s="55"/>
      <c r="AU42" s="36"/>
      <c r="AV42" s="55"/>
      <c r="AW42" s="55"/>
      <c r="AX42" s="36"/>
      <c r="AY42" s="65"/>
      <c r="AZ42" s="29"/>
      <c r="BA42" s="55"/>
      <c r="BB42" s="56"/>
      <c r="BC42" s="66"/>
      <c r="BD42" s="55"/>
      <c r="BE42" s="36"/>
      <c r="BF42" s="66"/>
      <c r="BG42" s="55"/>
      <c r="BH42" s="36"/>
      <c r="BI42" s="58"/>
      <c r="BJ42" s="55"/>
      <c r="BK42" s="36"/>
      <c r="BL42" s="58"/>
      <c r="BM42" s="55"/>
      <c r="BN42" s="36"/>
      <c r="BO42" s="58"/>
      <c r="BP42" s="55"/>
      <c r="BQ42" s="36"/>
      <c r="BR42" s="67"/>
      <c r="BS42" s="61"/>
      <c r="BT42" s="55"/>
      <c r="BU42" s="55"/>
      <c r="BV42" s="57"/>
      <c r="BW42" s="16"/>
      <c r="BX42" s="55"/>
      <c r="BY42" s="55"/>
      <c r="BZ42" s="36"/>
      <c r="CA42" s="55"/>
      <c r="CB42" s="55"/>
      <c r="CC42" s="36"/>
      <c r="CD42" s="55"/>
      <c r="CE42" s="55"/>
      <c r="CF42" s="36"/>
      <c r="CG42" s="55"/>
      <c r="CH42" s="55"/>
      <c r="CI42" s="36"/>
      <c r="CJ42" s="55"/>
      <c r="CK42" s="55"/>
      <c r="CL42" s="36"/>
      <c r="CM42" s="55"/>
      <c r="CN42" s="55"/>
      <c r="CO42" s="36"/>
      <c r="CP42" s="68"/>
      <c r="CQ42" s="69"/>
    </row>
    <row r="43" spans="1:95" ht="26.25" customHeight="1" x14ac:dyDescent="0.3">
      <c r="A43" s="54"/>
      <c r="B43" s="401"/>
      <c r="C43" s="13" t="s">
        <v>22</v>
      </c>
      <c r="D43" s="70"/>
      <c r="E43" s="71"/>
      <c r="F43" s="72"/>
      <c r="G43" s="73"/>
      <c r="H43" s="74"/>
      <c r="I43" s="71"/>
      <c r="J43" s="75"/>
      <c r="K43" s="76"/>
      <c r="L43" s="77"/>
      <c r="M43" s="75"/>
      <c r="N43" s="76"/>
      <c r="O43" s="78"/>
      <c r="P43" s="75"/>
      <c r="Q43" s="76"/>
      <c r="R43" s="79"/>
      <c r="S43" s="17"/>
      <c r="T43" s="18"/>
      <c r="U43" s="79"/>
      <c r="V43" s="17"/>
      <c r="W43" s="18"/>
      <c r="X43" s="79"/>
      <c r="Y43" s="17"/>
      <c r="Z43" s="76"/>
      <c r="AA43" s="80"/>
      <c r="AB43" s="81"/>
      <c r="AC43" s="71"/>
      <c r="AD43" s="71"/>
      <c r="AE43" s="73"/>
      <c r="AF43" s="74"/>
      <c r="AG43" s="82"/>
      <c r="AH43" s="83"/>
      <c r="AI43" s="74"/>
      <c r="AJ43" s="71"/>
      <c r="AK43" s="84"/>
      <c r="AL43" s="16"/>
      <c r="AM43" s="71"/>
      <c r="AN43" s="83"/>
      <c r="AO43" s="85"/>
      <c r="AP43" s="55"/>
      <c r="AQ43" s="55"/>
      <c r="AR43" s="18"/>
      <c r="AS43" s="55"/>
      <c r="AT43" s="55"/>
      <c r="AU43" s="36"/>
      <c r="AV43" s="55"/>
      <c r="AW43" s="55"/>
      <c r="AX43" s="36"/>
      <c r="AY43" s="86"/>
      <c r="AZ43" s="87"/>
      <c r="BA43" s="83"/>
      <c r="BB43" s="88"/>
      <c r="BC43" s="89"/>
      <c r="BD43" s="83"/>
      <c r="BE43" s="88"/>
      <c r="BF43" s="89"/>
      <c r="BG43" s="83"/>
      <c r="BH43" s="88"/>
      <c r="BI43" s="90"/>
      <c r="BJ43" s="83"/>
      <c r="BK43" s="88"/>
      <c r="BL43" s="90"/>
      <c r="BM43" s="83"/>
      <c r="BN43" s="88"/>
      <c r="BO43" s="90"/>
      <c r="BP43" s="83"/>
      <c r="BQ43" s="88"/>
      <c r="BR43" s="91"/>
      <c r="BS43" s="70"/>
      <c r="BT43" s="71"/>
      <c r="BU43" s="71"/>
      <c r="BV43" s="84"/>
      <c r="BW43" s="85"/>
      <c r="BX43" s="71"/>
      <c r="BY43" s="83"/>
      <c r="BZ43" s="85"/>
      <c r="CA43" s="71"/>
      <c r="CB43" s="83"/>
      <c r="CC43" s="88"/>
      <c r="CD43" s="71"/>
      <c r="CE43" s="83"/>
      <c r="CF43" s="36"/>
      <c r="CG43" s="55"/>
      <c r="CH43" s="55"/>
      <c r="CI43" s="36"/>
      <c r="CJ43" s="55"/>
      <c r="CK43" s="55"/>
      <c r="CL43" s="36"/>
      <c r="CM43" s="55"/>
      <c r="CN43" s="55"/>
      <c r="CO43" s="36"/>
      <c r="CP43" s="92"/>
      <c r="CQ43" s="69"/>
    </row>
    <row r="44" spans="1:95" ht="0.75" hidden="1" customHeight="1" outlineLevel="1" x14ac:dyDescent="0.25">
      <c r="A44" s="54"/>
      <c r="B44" s="401"/>
      <c r="C44" s="13" t="s">
        <v>29</v>
      </c>
      <c r="D44" s="93"/>
      <c r="E44" s="83"/>
      <c r="F44" s="84"/>
      <c r="G44" s="15">
        <f>'[1]26'!I34</f>
        <v>0</v>
      </c>
      <c r="H44" s="56"/>
      <c r="I44" s="83"/>
      <c r="J44" s="17"/>
      <c r="K44" s="38"/>
      <c r="L44" s="94"/>
      <c r="M44" s="17"/>
      <c r="N44" s="38"/>
      <c r="O44" s="94"/>
      <c r="P44" s="17"/>
      <c r="Q44" s="38"/>
      <c r="R44" s="95"/>
      <c r="S44" s="75"/>
      <c r="T44" s="96"/>
      <c r="U44" s="95"/>
      <c r="V44" s="75"/>
      <c r="W44" s="96"/>
      <c r="X44" s="95"/>
      <c r="Y44" s="75"/>
      <c r="Z44" s="38"/>
      <c r="AA44" s="95"/>
      <c r="AB44" s="93"/>
      <c r="AC44" s="83"/>
      <c r="AD44" s="83"/>
      <c r="AE44" s="15"/>
      <c r="AF44" s="16"/>
      <c r="AG44" s="97"/>
      <c r="AH44" s="55"/>
      <c r="AI44" s="36"/>
      <c r="AJ44" s="83"/>
      <c r="AK44" s="55"/>
      <c r="AL44" s="36"/>
      <c r="AM44" s="83"/>
      <c r="AN44" s="55"/>
      <c r="AO44" s="36"/>
      <c r="AP44" s="55"/>
      <c r="AQ44" s="55"/>
      <c r="AR44" s="36"/>
      <c r="AS44" s="55"/>
      <c r="AT44" s="55"/>
      <c r="AU44" s="36"/>
      <c r="AV44" s="55"/>
      <c r="AW44" s="55"/>
      <c r="AX44" s="36"/>
      <c r="AY44" s="98"/>
      <c r="AZ44" s="99"/>
      <c r="BA44" s="15"/>
      <c r="BB44" s="16"/>
      <c r="BC44" s="15"/>
      <c r="BD44" s="15"/>
      <c r="BE44" s="16"/>
      <c r="BF44" s="15"/>
      <c r="BG44" s="15"/>
      <c r="BH44" s="16"/>
      <c r="BI44" s="30"/>
      <c r="BJ44" s="15"/>
      <c r="BK44" s="16"/>
      <c r="BL44" s="30"/>
      <c r="BM44" s="15"/>
      <c r="BN44" s="16"/>
      <c r="BO44" s="30"/>
      <c r="BP44" s="15"/>
      <c r="BQ44" s="16"/>
      <c r="BR44" s="31"/>
      <c r="BS44" s="93"/>
      <c r="BT44" s="83"/>
      <c r="BU44" s="83"/>
      <c r="BV44" s="55"/>
      <c r="BW44" s="36"/>
      <c r="BX44" s="83"/>
      <c r="BY44" s="55"/>
      <c r="BZ44" s="36"/>
      <c r="CA44" s="83"/>
      <c r="CB44" s="55"/>
      <c r="CC44" s="36"/>
      <c r="CD44" s="83"/>
      <c r="CE44" s="55"/>
      <c r="CF44" s="36"/>
      <c r="CG44" s="55"/>
      <c r="CH44" s="55"/>
      <c r="CI44" s="36"/>
      <c r="CJ44" s="55"/>
      <c r="CK44" s="55"/>
      <c r="CL44" s="36"/>
      <c r="CM44" s="55"/>
      <c r="CN44" s="55"/>
      <c r="CO44" s="36"/>
      <c r="CP44" s="100"/>
      <c r="CQ44" s="101"/>
    </row>
    <row r="45" spans="1:95" ht="81" customHeight="1" collapsed="1" x14ac:dyDescent="0.3">
      <c r="A45" s="54"/>
      <c r="B45" s="401" t="s">
        <v>42</v>
      </c>
      <c r="C45" s="13" t="s">
        <v>18</v>
      </c>
      <c r="D45" s="14">
        <f>E45+F45+I45+L45+O45+R45+U45+X45+AA45</f>
        <v>173814.55859999999</v>
      </c>
      <c r="E45" s="15">
        <v>14453.77807</v>
      </c>
      <c r="F45" s="15">
        <v>15132.86728</v>
      </c>
      <c r="G45" s="15">
        <f>'[1]27'!I37</f>
        <v>16447.280209999997</v>
      </c>
      <c r="H45" s="16">
        <f>H46</f>
        <v>0</v>
      </c>
      <c r="I45" s="15">
        <f>G45+H45</f>
        <v>16447.280209999997</v>
      </c>
      <c r="J45" s="17">
        <f>'[1]35'!L36</f>
        <v>18809.487979999998</v>
      </c>
      <c r="K45" s="18">
        <f>K46</f>
        <v>0</v>
      </c>
      <c r="L45" s="17">
        <f>J45+K45</f>
        <v>18809.487979999998</v>
      </c>
      <c r="M45" s="17">
        <f>'[1]43'!O36</f>
        <v>20225.822980000001</v>
      </c>
      <c r="N45" s="18">
        <f>N46</f>
        <v>0</v>
      </c>
      <c r="O45" s="17">
        <f>M45+N45</f>
        <v>20225.822980000001</v>
      </c>
      <c r="P45" s="17">
        <f>'[1]49'!R36</f>
        <v>23269.503769999996</v>
      </c>
      <c r="Q45" s="18">
        <f>Q46</f>
        <v>0</v>
      </c>
      <c r="R45" s="19">
        <f>P45+Q45</f>
        <v>23269.503769999996</v>
      </c>
      <c r="S45" s="17">
        <f>'[1]53'!U36</f>
        <v>22040.294580000002</v>
      </c>
      <c r="T45" s="18">
        <f>T46</f>
        <v>670</v>
      </c>
      <c r="U45" s="19">
        <f>S45+T45</f>
        <v>22710.294580000002</v>
      </c>
      <c r="V45" s="17">
        <f>'[1]53'!X36</f>
        <v>21484.568480000002</v>
      </c>
      <c r="W45" s="18">
        <f>W46</f>
        <v>0</v>
      </c>
      <c r="X45" s="19">
        <f>V45+W45</f>
        <v>21484.568480000002</v>
      </c>
      <c r="Y45" s="17">
        <f>'[1]53'!AA36</f>
        <v>21280.955249999999</v>
      </c>
      <c r="Z45" s="18">
        <f>Z46</f>
        <v>0</v>
      </c>
      <c r="AA45" s="19">
        <f>Y45+Z45</f>
        <v>21280.955249999999</v>
      </c>
      <c r="AB45" s="14">
        <f>AC45+AD45+AG45+AJ45+AM45+AP45+AS45+AV45+AY45</f>
        <v>7021.6544999999987</v>
      </c>
      <c r="AC45" s="15">
        <v>799.89620000000002</v>
      </c>
      <c r="AD45" s="15">
        <v>0</v>
      </c>
      <c r="AE45" s="15">
        <f>'[1]25'!X34</f>
        <v>2010.99163</v>
      </c>
      <c r="AF45" s="16">
        <f>AF46</f>
        <v>0</v>
      </c>
      <c r="AG45" s="20">
        <f>AE45+AF45</f>
        <v>2010.99163</v>
      </c>
      <c r="AH45" s="15">
        <f>'[1]35'!AA36</f>
        <v>695</v>
      </c>
      <c r="AI45" s="16">
        <f>AI46</f>
        <v>0</v>
      </c>
      <c r="AJ45" s="15">
        <f>AH45+AI45</f>
        <v>695</v>
      </c>
      <c r="AK45" s="15">
        <f>'[1]43'!AD36</f>
        <v>650</v>
      </c>
      <c r="AL45" s="16">
        <f>AL46</f>
        <v>0</v>
      </c>
      <c r="AM45" s="15">
        <f>AK45+AL45</f>
        <v>650</v>
      </c>
      <c r="AN45" s="15">
        <f>'[1]49'!AP36</f>
        <v>530.4</v>
      </c>
      <c r="AO45" s="16">
        <f>AO46</f>
        <v>0</v>
      </c>
      <c r="AP45" s="15">
        <f>AN45+AO45</f>
        <v>530.4</v>
      </c>
      <c r="AQ45" s="15">
        <f>'[1]53'!AS36</f>
        <v>2335.3666699999999</v>
      </c>
      <c r="AR45" s="16">
        <f>AR46</f>
        <v>0</v>
      </c>
      <c r="AS45" s="15">
        <f>AQ45+AR45</f>
        <v>2335.3666699999999</v>
      </c>
      <c r="AT45" s="15">
        <f>'[1]53'!AV36</f>
        <v>0</v>
      </c>
      <c r="AU45" s="16">
        <f>AU46</f>
        <v>0</v>
      </c>
      <c r="AV45" s="15">
        <f>AT45+AU45</f>
        <v>0</v>
      </c>
      <c r="AW45" s="15">
        <f>'[1]53'!AY36</f>
        <v>0</v>
      </c>
      <c r="AX45" s="16">
        <f>AX46</f>
        <v>0</v>
      </c>
      <c r="AY45" s="15">
        <f>AW45+AX45</f>
        <v>0</v>
      </c>
      <c r="AZ45" s="29">
        <f>BC45+BF45+BI45+BL45+BO45+BR45</f>
        <v>0</v>
      </c>
      <c r="BA45" s="15">
        <v>0</v>
      </c>
      <c r="BB45" s="16"/>
      <c r="BC45" s="15">
        <f>BA45+BB45</f>
        <v>0</v>
      </c>
      <c r="BD45" s="15">
        <v>0</v>
      </c>
      <c r="BE45" s="16"/>
      <c r="BF45" s="15">
        <f>BD45+BE45</f>
        <v>0</v>
      </c>
      <c r="BG45" s="15">
        <v>0</v>
      </c>
      <c r="BH45" s="16">
        <f>BH46</f>
        <v>0</v>
      </c>
      <c r="BI45" s="30">
        <f>BG45+BH45</f>
        <v>0</v>
      </c>
      <c r="BJ45" s="15">
        <f>'[1]53'!BL36</f>
        <v>0</v>
      </c>
      <c r="BK45" s="16">
        <f>BK46</f>
        <v>0</v>
      </c>
      <c r="BL45" s="30">
        <f>BJ45+BK45</f>
        <v>0</v>
      </c>
      <c r="BM45" s="15">
        <f>'[1]53'!BO36</f>
        <v>0</v>
      </c>
      <c r="BN45" s="16">
        <f>BN46</f>
        <v>0</v>
      </c>
      <c r="BO45" s="30">
        <f>BM45+BN45</f>
        <v>0</v>
      </c>
      <c r="BP45" s="15">
        <f>'[1]53'!BR36</f>
        <v>0</v>
      </c>
      <c r="BQ45" s="16">
        <f>BQ46</f>
        <v>0</v>
      </c>
      <c r="BR45" s="30">
        <f>BP45+BQ45</f>
        <v>0</v>
      </c>
      <c r="BS45" s="14">
        <f>BT45+BU45+BX45+CA45+CD45+CG45+CJ45+CM45+CP45</f>
        <v>180836.21309999999</v>
      </c>
      <c r="BT45" s="15">
        <f>E45+AC45</f>
        <v>15253.67427</v>
      </c>
      <c r="BU45" s="15">
        <f>F45+AD45</f>
        <v>15132.86728</v>
      </c>
      <c r="BV45" s="15">
        <f>G45+AE45</f>
        <v>18458.271839999998</v>
      </c>
      <c r="BW45" s="16">
        <f>H45+AF45</f>
        <v>0</v>
      </c>
      <c r="BX45" s="15">
        <f>BV45+BW45</f>
        <v>18458.271839999998</v>
      </c>
      <c r="BY45" s="15">
        <f>J45+AH45+BA45</f>
        <v>19504.487979999998</v>
      </c>
      <c r="BZ45" s="16">
        <f>K45+AI45+BB45</f>
        <v>0</v>
      </c>
      <c r="CA45" s="15">
        <f>BY45+BZ45</f>
        <v>19504.487979999998</v>
      </c>
      <c r="CB45" s="15">
        <f>M45+AK45</f>
        <v>20875.822980000001</v>
      </c>
      <c r="CC45" s="16">
        <f>N45+AL45</f>
        <v>0</v>
      </c>
      <c r="CD45" s="15">
        <f>CB45+CC45</f>
        <v>20875.822980000001</v>
      </c>
      <c r="CE45" s="15">
        <f>P45+AN45</f>
        <v>23799.903769999997</v>
      </c>
      <c r="CF45" s="16">
        <f>Q45+AO45</f>
        <v>0</v>
      </c>
      <c r="CG45" s="15">
        <f>CE45+CF45</f>
        <v>23799.903769999997</v>
      </c>
      <c r="CH45" s="15">
        <f>S45+AQ45</f>
        <v>24375.661250000001</v>
      </c>
      <c r="CI45" s="16">
        <f>T45+AR45</f>
        <v>670</v>
      </c>
      <c r="CJ45" s="15">
        <f>CH45+CI45</f>
        <v>25045.661250000001</v>
      </c>
      <c r="CK45" s="15">
        <f>V45+AT45</f>
        <v>21484.568480000002</v>
      </c>
      <c r="CL45" s="16">
        <f>W45+AU45</f>
        <v>0</v>
      </c>
      <c r="CM45" s="15">
        <f>CK45+CL45</f>
        <v>21484.568480000002</v>
      </c>
      <c r="CN45" s="15">
        <f>Y45+AW45</f>
        <v>21280.955249999999</v>
      </c>
      <c r="CO45" s="16">
        <f>Z45+AX45</f>
        <v>0</v>
      </c>
      <c r="CP45" s="15">
        <f>CN45+CO45</f>
        <v>21280.955249999999</v>
      </c>
      <c r="CQ45" s="413" t="s">
        <v>43</v>
      </c>
    </row>
    <row r="46" spans="1:95" ht="48" customHeight="1" x14ac:dyDescent="0.3">
      <c r="A46" s="54"/>
      <c r="B46" s="401"/>
      <c r="C46" s="13" t="s">
        <v>23</v>
      </c>
      <c r="D46" s="14"/>
      <c r="E46" s="15"/>
      <c r="F46" s="15"/>
      <c r="G46" s="15"/>
      <c r="H46" s="56"/>
      <c r="I46" s="15"/>
      <c r="J46" s="17"/>
      <c r="K46" s="18"/>
      <c r="L46" s="17"/>
      <c r="M46" s="17"/>
      <c r="N46" s="18"/>
      <c r="O46" s="17"/>
      <c r="P46" s="17"/>
      <c r="Q46" s="18"/>
      <c r="R46" s="19"/>
      <c r="S46" s="17"/>
      <c r="T46" s="18">
        <v>670</v>
      </c>
      <c r="U46" s="19"/>
      <c r="V46" s="17"/>
      <c r="W46" s="18"/>
      <c r="X46" s="19"/>
      <c r="Y46" s="17"/>
      <c r="Z46" s="18"/>
      <c r="AA46" s="19"/>
      <c r="AB46" s="14"/>
      <c r="AC46" s="15"/>
      <c r="AD46" s="15"/>
      <c r="AE46" s="15"/>
      <c r="AF46" s="56"/>
      <c r="AG46" s="20"/>
      <c r="AH46" s="15"/>
      <c r="AI46" s="16"/>
      <c r="AJ46" s="15"/>
      <c r="AK46" s="15"/>
      <c r="AL46" s="16"/>
      <c r="AM46" s="15"/>
      <c r="AN46" s="15"/>
      <c r="AO46" s="16"/>
      <c r="AP46" s="15"/>
      <c r="AQ46" s="15"/>
      <c r="AR46" s="18"/>
      <c r="AS46" s="15"/>
      <c r="AT46" s="15"/>
      <c r="AU46" s="16"/>
      <c r="AV46" s="15"/>
      <c r="AW46" s="15"/>
      <c r="AX46" s="16"/>
      <c r="AY46" s="15"/>
      <c r="AZ46" s="29"/>
      <c r="BA46" s="15"/>
      <c r="BB46" s="16"/>
      <c r="BC46" s="15"/>
      <c r="BD46" s="15"/>
      <c r="BE46" s="16"/>
      <c r="BF46" s="15"/>
      <c r="BG46" s="15"/>
      <c r="BH46" s="16"/>
      <c r="BI46" s="30"/>
      <c r="BJ46" s="15"/>
      <c r="BK46" s="16"/>
      <c r="BL46" s="30"/>
      <c r="BM46" s="15"/>
      <c r="BN46" s="16"/>
      <c r="BO46" s="30"/>
      <c r="BP46" s="15"/>
      <c r="BQ46" s="16"/>
      <c r="BR46" s="30"/>
      <c r="BS46" s="14"/>
      <c r="BT46" s="15"/>
      <c r="BU46" s="15"/>
      <c r="BV46" s="15"/>
      <c r="BW46" s="16"/>
      <c r="BX46" s="15"/>
      <c r="BY46" s="43"/>
      <c r="BZ46" s="16"/>
      <c r="CA46" s="43"/>
      <c r="CB46" s="43"/>
      <c r="CC46" s="44"/>
      <c r="CD46" s="43"/>
      <c r="CE46" s="43"/>
      <c r="CF46" s="44"/>
      <c r="CG46" s="43"/>
      <c r="CH46" s="43"/>
      <c r="CI46" s="44"/>
      <c r="CJ46" s="43"/>
      <c r="CK46" s="43"/>
      <c r="CL46" s="44"/>
      <c r="CM46" s="43"/>
      <c r="CN46" s="43"/>
      <c r="CO46" s="44"/>
      <c r="CP46" s="43"/>
      <c r="CQ46" s="414"/>
    </row>
    <row r="47" spans="1:95" ht="66.75" customHeight="1" x14ac:dyDescent="0.3">
      <c r="A47" s="415" t="s">
        <v>44</v>
      </c>
      <c r="B47" s="102" t="s">
        <v>45</v>
      </c>
      <c r="C47" s="13" t="s">
        <v>18</v>
      </c>
      <c r="D47" s="14">
        <f>E47+F47+I47+L47+O47+R47+U47+X47+AA47</f>
        <v>5052.4852300000002</v>
      </c>
      <c r="E47" s="15">
        <f>E48</f>
        <v>0</v>
      </c>
      <c r="F47" s="15">
        <f>F48</f>
        <v>0</v>
      </c>
      <c r="G47" s="15">
        <f>'[1]27'!I39</f>
        <v>1999.2087000000001</v>
      </c>
      <c r="H47" s="16">
        <f>H48+H49+H50</f>
        <v>0</v>
      </c>
      <c r="I47" s="15">
        <f>G47+H47</f>
        <v>1999.2087000000001</v>
      </c>
      <c r="J47" s="17">
        <f>'[1]35'!L38</f>
        <v>0</v>
      </c>
      <c r="K47" s="18">
        <f>K48+K49+K50</f>
        <v>0</v>
      </c>
      <c r="L47" s="17">
        <f>J47+K47</f>
        <v>0</v>
      </c>
      <c r="M47" s="17">
        <f>'[1]43'!O38</f>
        <v>0</v>
      </c>
      <c r="N47" s="18">
        <f>N48+N49+N50+N51</f>
        <v>0</v>
      </c>
      <c r="O47" s="17">
        <f>M47+N47</f>
        <v>0</v>
      </c>
      <c r="P47" s="17">
        <f>'[1]49'!R38</f>
        <v>2453.2765300000001</v>
      </c>
      <c r="Q47" s="18">
        <f>Q48+Q49+Q50</f>
        <v>0</v>
      </c>
      <c r="R47" s="19">
        <f>P47+Q47</f>
        <v>2453.2765300000001</v>
      </c>
      <c r="S47" s="17">
        <f>'[1]53'!U38</f>
        <v>600</v>
      </c>
      <c r="T47" s="18">
        <f>T48+T49+T50</f>
        <v>0</v>
      </c>
      <c r="U47" s="19">
        <f>S47+T47</f>
        <v>600</v>
      </c>
      <c r="V47" s="17">
        <f>'[1]53'!X38</f>
        <v>0</v>
      </c>
      <c r="W47" s="18">
        <f>W48</f>
        <v>0</v>
      </c>
      <c r="X47" s="19">
        <f>V47+W47</f>
        <v>0</v>
      </c>
      <c r="Y47" s="17">
        <f>'[1]53'!AA38</f>
        <v>0</v>
      </c>
      <c r="Z47" s="18">
        <f>Z48</f>
        <v>0</v>
      </c>
      <c r="AA47" s="19">
        <f>Y47+Z47</f>
        <v>0</v>
      </c>
      <c r="AB47" s="14">
        <f>AC47+AD47+AG47+AJ47+AM47+AP47+AS47+AV47+AY47</f>
        <v>4731.1694200000002</v>
      </c>
      <c r="AC47" s="15">
        <f t="shared" ref="AC47:AR47" si="7">AC48</f>
        <v>0</v>
      </c>
      <c r="AD47" s="15">
        <f t="shared" si="7"/>
        <v>0</v>
      </c>
      <c r="AE47" s="15">
        <f>'[1]25'!X36</f>
        <v>0</v>
      </c>
      <c r="AF47" s="16">
        <f t="shared" si="7"/>
        <v>0</v>
      </c>
      <c r="AG47" s="20">
        <f t="shared" si="7"/>
        <v>0</v>
      </c>
      <c r="AH47" s="15">
        <f>'[1]35'!AA38</f>
        <v>4731.1694200000002</v>
      </c>
      <c r="AI47" s="16">
        <f>AI48+AI49+AI50</f>
        <v>0</v>
      </c>
      <c r="AJ47" s="15">
        <f>AH47+AI47</f>
        <v>4731.1694200000002</v>
      </c>
      <c r="AK47" s="15">
        <v>0</v>
      </c>
      <c r="AL47" s="16">
        <f t="shared" si="7"/>
        <v>0</v>
      </c>
      <c r="AM47" s="15">
        <f t="shared" si="7"/>
        <v>0</v>
      </c>
      <c r="AN47" s="15">
        <v>0</v>
      </c>
      <c r="AO47" s="16">
        <f t="shared" si="7"/>
        <v>0</v>
      </c>
      <c r="AP47" s="15">
        <f>AN47+AO47</f>
        <v>0</v>
      </c>
      <c r="AQ47" s="17">
        <f>'[1]53'!AS38</f>
        <v>0</v>
      </c>
      <c r="AR47" s="16">
        <f t="shared" si="7"/>
        <v>0</v>
      </c>
      <c r="AS47" s="15">
        <f>AQ47+AR47</f>
        <v>0</v>
      </c>
      <c r="AT47" s="17">
        <f>'[1]53'!AV38</f>
        <v>0</v>
      </c>
      <c r="AU47" s="16">
        <f>AU48</f>
        <v>0</v>
      </c>
      <c r="AV47" s="15">
        <f>AT47+AU47</f>
        <v>0</v>
      </c>
      <c r="AW47" s="17">
        <f>'[1]53'!AY38</f>
        <v>0</v>
      </c>
      <c r="AX47" s="16">
        <f>AX48</f>
        <v>0</v>
      </c>
      <c r="AY47" s="15">
        <f>AW47+AX47</f>
        <v>0</v>
      </c>
      <c r="AZ47" s="29">
        <f>BC47+BF47+BI47+BL47+BO47+BR47</f>
        <v>0</v>
      </c>
      <c r="BA47" s="15">
        <v>0</v>
      </c>
      <c r="BB47" s="103"/>
      <c r="BC47" s="15">
        <f>BA47+BB47</f>
        <v>0</v>
      </c>
      <c r="BD47" s="15">
        <v>0</v>
      </c>
      <c r="BE47" s="16"/>
      <c r="BF47" s="15">
        <f>BD47+BE47</f>
        <v>0</v>
      </c>
      <c r="BG47" s="15">
        <v>0</v>
      </c>
      <c r="BH47" s="16"/>
      <c r="BI47" s="104">
        <f>BG47+BH47</f>
        <v>0</v>
      </c>
      <c r="BJ47" s="17">
        <f>'[1]53'!BL38</f>
        <v>0</v>
      </c>
      <c r="BK47" s="16"/>
      <c r="BL47" s="104">
        <f>BJ47+BK47</f>
        <v>0</v>
      </c>
      <c r="BM47" s="17">
        <f>'[1]53'!BO38</f>
        <v>0</v>
      </c>
      <c r="BN47" s="16"/>
      <c r="BO47" s="104">
        <f>BM47+BN47</f>
        <v>0</v>
      </c>
      <c r="BP47" s="17">
        <f>'[1]53'!BR38</f>
        <v>0</v>
      </c>
      <c r="BQ47" s="16"/>
      <c r="BR47" s="104">
        <f>BP47+BQ47</f>
        <v>0</v>
      </c>
      <c r="BS47" s="14">
        <f>BT47+BU47+BX47+CA47+CD47+CG47+CJ47+CM47+CP47</f>
        <v>9783.6546500000004</v>
      </c>
      <c r="BT47" s="15">
        <f>E47+AC47</f>
        <v>0</v>
      </c>
      <c r="BU47" s="15">
        <f>F47+AD47</f>
        <v>0</v>
      </c>
      <c r="BV47" s="15">
        <f>G47+AE47</f>
        <v>1999.2087000000001</v>
      </c>
      <c r="BW47" s="16">
        <f>H47+AF47</f>
        <v>0</v>
      </c>
      <c r="BX47" s="15">
        <f>BV47+BW47</f>
        <v>1999.2087000000001</v>
      </c>
      <c r="BY47" s="15">
        <f>J47+AH47+BA47</f>
        <v>4731.1694200000002</v>
      </c>
      <c r="BZ47" s="16">
        <f>K47+AI47+BB47</f>
        <v>0</v>
      </c>
      <c r="CA47" s="15">
        <f>BY47+BZ47</f>
        <v>4731.1694200000002</v>
      </c>
      <c r="CB47" s="15">
        <f>M47+AK47</f>
        <v>0</v>
      </c>
      <c r="CC47" s="16">
        <f>N47+AL47</f>
        <v>0</v>
      </c>
      <c r="CD47" s="15">
        <f>CB47+CC47</f>
        <v>0</v>
      </c>
      <c r="CE47" s="15">
        <f>P47+AN47</f>
        <v>2453.2765300000001</v>
      </c>
      <c r="CF47" s="16">
        <f>Q47+AO47</f>
        <v>0</v>
      </c>
      <c r="CG47" s="15">
        <f>CE47+CF47</f>
        <v>2453.2765300000001</v>
      </c>
      <c r="CH47" s="15">
        <f>S47+AQ47</f>
        <v>600</v>
      </c>
      <c r="CI47" s="16">
        <f>T47+AR47</f>
        <v>0</v>
      </c>
      <c r="CJ47" s="15">
        <f>CH47+CI47</f>
        <v>600</v>
      </c>
      <c r="CK47" s="15">
        <f>V47+AT47</f>
        <v>0</v>
      </c>
      <c r="CL47" s="16">
        <f>W47+AU47</f>
        <v>0</v>
      </c>
      <c r="CM47" s="15">
        <f>CK47+CL47</f>
        <v>0</v>
      </c>
      <c r="CN47" s="15">
        <f>Y47+AW47</f>
        <v>0</v>
      </c>
      <c r="CO47" s="16">
        <f>Z47+AX47</f>
        <v>0</v>
      </c>
      <c r="CP47" s="15">
        <f>CN47+CO47</f>
        <v>0</v>
      </c>
      <c r="CQ47" s="105"/>
    </row>
    <row r="48" spans="1:95" ht="23.25" customHeight="1" x14ac:dyDescent="0.3">
      <c r="A48" s="416"/>
      <c r="B48" s="417" t="s">
        <v>46</v>
      </c>
      <c r="C48" s="13" t="s">
        <v>21</v>
      </c>
      <c r="D48" s="106"/>
      <c r="E48" s="107"/>
      <c r="F48" s="107"/>
      <c r="G48" s="15"/>
      <c r="H48" s="108"/>
      <c r="I48" s="107"/>
      <c r="J48" s="17"/>
      <c r="K48" s="103"/>
      <c r="L48" s="109"/>
      <c r="M48" s="17"/>
      <c r="N48" s="110"/>
      <c r="O48" s="109"/>
      <c r="P48" s="17"/>
      <c r="Q48" s="110"/>
      <c r="R48" s="111"/>
      <c r="S48" s="17"/>
      <c r="T48" s="110"/>
      <c r="U48" s="111"/>
      <c r="V48" s="17"/>
      <c r="W48" s="110"/>
      <c r="X48" s="111"/>
      <c r="Y48" s="17"/>
      <c r="Z48" s="110"/>
      <c r="AA48" s="111"/>
      <c r="AB48" s="14"/>
      <c r="AC48" s="15"/>
      <c r="AD48" s="15"/>
      <c r="AE48" s="15"/>
      <c r="AF48" s="16"/>
      <c r="AG48" s="20"/>
      <c r="AH48" s="15"/>
      <c r="AI48" s="103"/>
      <c r="AJ48" s="15"/>
      <c r="AK48" s="15"/>
      <c r="AL48" s="16"/>
      <c r="AM48" s="15"/>
      <c r="AN48" s="15"/>
      <c r="AO48" s="16"/>
      <c r="AP48" s="15"/>
      <c r="AQ48" s="15"/>
      <c r="AR48" s="16"/>
      <c r="AS48" s="15"/>
      <c r="AT48" s="15"/>
      <c r="AU48" s="16"/>
      <c r="AV48" s="15"/>
      <c r="AW48" s="15"/>
      <c r="AX48" s="16"/>
      <c r="AY48" s="15"/>
      <c r="AZ48" s="29"/>
      <c r="BA48" s="15"/>
      <c r="BB48" s="103"/>
      <c r="BC48" s="15"/>
      <c r="BD48" s="15"/>
      <c r="BE48" s="16"/>
      <c r="BF48" s="15"/>
      <c r="BG48" s="15"/>
      <c r="BH48" s="16"/>
      <c r="BI48" s="112"/>
      <c r="BJ48" s="15"/>
      <c r="BK48" s="16"/>
      <c r="BL48" s="112"/>
      <c r="BM48" s="15"/>
      <c r="BN48" s="16"/>
      <c r="BO48" s="112"/>
      <c r="BP48" s="15"/>
      <c r="BQ48" s="16"/>
      <c r="BR48" s="112"/>
      <c r="BS48" s="14"/>
      <c r="BT48" s="15"/>
      <c r="BU48" s="15"/>
      <c r="BV48" s="15"/>
      <c r="BW48" s="16"/>
      <c r="BX48" s="15"/>
      <c r="BY48" s="15"/>
      <c r="BZ48" s="16"/>
      <c r="CA48" s="15"/>
      <c r="CB48" s="15"/>
      <c r="CC48" s="16"/>
      <c r="CD48" s="15"/>
      <c r="CE48" s="15"/>
      <c r="CF48" s="16"/>
      <c r="CG48" s="15"/>
      <c r="CH48" s="15"/>
      <c r="CI48" s="16"/>
      <c r="CJ48" s="15"/>
      <c r="CK48" s="15"/>
      <c r="CL48" s="16"/>
      <c r="CM48" s="15"/>
      <c r="CN48" s="15"/>
      <c r="CO48" s="16"/>
      <c r="CP48" s="15"/>
      <c r="CQ48" s="105"/>
    </row>
    <row r="49" spans="1:95" ht="25.5" customHeight="1" x14ac:dyDescent="0.3">
      <c r="A49" s="416"/>
      <c r="B49" s="418"/>
      <c r="C49" s="13" t="s">
        <v>22</v>
      </c>
      <c r="D49" s="106"/>
      <c r="E49" s="107"/>
      <c r="F49" s="107"/>
      <c r="G49" s="15"/>
      <c r="H49" s="108"/>
      <c r="I49" s="107"/>
      <c r="J49" s="17"/>
      <c r="K49" s="103"/>
      <c r="L49" s="109"/>
      <c r="M49" s="17"/>
      <c r="N49" s="110"/>
      <c r="O49" s="109"/>
      <c r="P49" s="17"/>
      <c r="Q49" s="110"/>
      <c r="R49" s="111"/>
      <c r="S49" s="17"/>
      <c r="T49" s="110"/>
      <c r="U49" s="111"/>
      <c r="V49" s="17"/>
      <c r="W49" s="110"/>
      <c r="X49" s="111"/>
      <c r="Y49" s="17"/>
      <c r="Z49" s="110"/>
      <c r="AA49" s="111"/>
      <c r="AB49" s="14"/>
      <c r="AC49" s="15"/>
      <c r="AD49" s="15"/>
      <c r="AE49" s="15"/>
      <c r="AF49" s="16"/>
      <c r="AG49" s="20"/>
      <c r="AH49" s="15"/>
      <c r="AI49" s="103"/>
      <c r="AJ49" s="15"/>
      <c r="AK49" s="15"/>
      <c r="AL49" s="16"/>
      <c r="AM49" s="15"/>
      <c r="AN49" s="15"/>
      <c r="AO49" s="16"/>
      <c r="AP49" s="15"/>
      <c r="AQ49" s="15"/>
      <c r="AR49" s="16"/>
      <c r="AS49" s="15"/>
      <c r="AT49" s="15"/>
      <c r="AU49" s="16"/>
      <c r="AV49" s="15"/>
      <c r="AW49" s="15"/>
      <c r="AX49" s="16"/>
      <c r="AY49" s="15"/>
      <c r="AZ49" s="29"/>
      <c r="BA49" s="15"/>
      <c r="BB49" s="103"/>
      <c r="BC49" s="15"/>
      <c r="BD49" s="15"/>
      <c r="BE49" s="16"/>
      <c r="BF49" s="15"/>
      <c r="BG49" s="15"/>
      <c r="BH49" s="16"/>
      <c r="BI49" s="112"/>
      <c r="BJ49" s="15"/>
      <c r="BK49" s="16"/>
      <c r="BL49" s="112"/>
      <c r="BM49" s="15"/>
      <c r="BN49" s="16"/>
      <c r="BO49" s="112"/>
      <c r="BP49" s="15"/>
      <c r="BQ49" s="16"/>
      <c r="BR49" s="112"/>
      <c r="BS49" s="14"/>
      <c r="BT49" s="15"/>
      <c r="BU49" s="15"/>
      <c r="BV49" s="15"/>
      <c r="BW49" s="16"/>
      <c r="BX49" s="15"/>
      <c r="BY49" s="15"/>
      <c r="BZ49" s="16"/>
      <c r="CA49" s="15"/>
      <c r="CB49" s="15"/>
      <c r="CC49" s="16"/>
      <c r="CD49" s="15"/>
      <c r="CE49" s="15"/>
      <c r="CF49" s="16"/>
      <c r="CG49" s="15"/>
      <c r="CH49" s="15"/>
      <c r="CI49" s="16"/>
      <c r="CJ49" s="15"/>
      <c r="CK49" s="15"/>
      <c r="CL49" s="16"/>
      <c r="CM49" s="15"/>
      <c r="CN49" s="15"/>
      <c r="CO49" s="16"/>
      <c r="CP49" s="15"/>
      <c r="CQ49" s="105"/>
    </row>
    <row r="50" spans="1:95" ht="30.75" customHeight="1" x14ac:dyDescent="0.3">
      <c r="A50" s="416"/>
      <c r="B50" s="419"/>
      <c r="C50" s="13" t="s">
        <v>23</v>
      </c>
      <c r="D50" s="106"/>
      <c r="E50" s="107"/>
      <c r="F50" s="107"/>
      <c r="G50" s="15"/>
      <c r="H50" s="108"/>
      <c r="I50" s="107"/>
      <c r="J50" s="17"/>
      <c r="K50" s="103"/>
      <c r="L50" s="109"/>
      <c r="M50" s="17"/>
      <c r="N50" s="110"/>
      <c r="O50" s="109"/>
      <c r="P50" s="17"/>
      <c r="Q50" s="110"/>
      <c r="R50" s="111"/>
      <c r="S50" s="17"/>
      <c r="T50" s="110"/>
      <c r="U50" s="111"/>
      <c r="V50" s="17"/>
      <c r="W50" s="110"/>
      <c r="X50" s="111"/>
      <c r="Y50" s="17"/>
      <c r="Z50" s="110"/>
      <c r="AA50" s="111"/>
      <c r="AB50" s="14"/>
      <c r="AC50" s="15"/>
      <c r="AD50" s="15"/>
      <c r="AE50" s="15"/>
      <c r="AF50" s="16"/>
      <c r="AG50" s="20"/>
      <c r="AH50" s="15"/>
      <c r="AI50" s="103"/>
      <c r="AJ50" s="15"/>
      <c r="AK50" s="15"/>
      <c r="AL50" s="16"/>
      <c r="AM50" s="15"/>
      <c r="AN50" s="15"/>
      <c r="AO50" s="16"/>
      <c r="AP50" s="15"/>
      <c r="AQ50" s="15"/>
      <c r="AR50" s="16"/>
      <c r="AS50" s="15"/>
      <c r="AT50" s="15"/>
      <c r="AU50" s="16"/>
      <c r="AV50" s="15"/>
      <c r="AW50" s="15"/>
      <c r="AX50" s="16"/>
      <c r="AY50" s="15"/>
      <c r="AZ50" s="29"/>
      <c r="BA50" s="15"/>
      <c r="BB50" s="16"/>
      <c r="BC50" s="15"/>
      <c r="BD50" s="15"/>
      <c r="BE50" s="16"/>
      <c r="BF50" s="15"/>
      <c r="BG50" s="15"/>
      <c r="BH50" s="16"/>
      <c r="BI50" s="30"/>
      <c r="BJ50" s="15"/>
      <c r="BK50" s="16"/>
      <c r="BL50" s="30"/>
      <c r="BM50" s="15"/>
      <c r="BN50" s="16"/>
      <c r="BO50" s="30"/>
      <c r="BP50" s="15"/>
      <c r="BQ50" s="16"/>
      <c r="BR50" s="30"/>
      <c r="BS50" s="14"/>
      <c r="BT50" s="15"/>
      <c r="BU50" s="15"/>
      <c r="BV50" s="15"/>
      <c r="BW50" s="16"/>
      <c r="BX50" s="15"/>
      <c r="BY50" s="15"/>
      <c r="BZ50" s="16"/>
      <c r="CA50" s="15"/>
      <c r="CB50" s="15"/>
      <c r="CC50" s="16"/>
      <c r="CD50" s="15"/>
      <c r="CE50" s="15"/>
      <c r="CF50" s="16"/>
      <c r="CG50" s="15"/>
      <c r="CH50" s="15"/>
      <c r="CI50" s="16"/>
      <c r="CJ50" s="15"/>
      <c r="CK50" s="15"/>
      <c r="CL50" s="16"/>
      <c r="CM50" s="15"/>
      <c r="CN50" s="15"/>
      <c r="CO50" s="16"/>
      <c r="CP50" s="15"/>
      <c r="CQ50" s="113"/>
    </row>
    <row r="51" spans="1:95" ht="96.75" hidden="1" customHeight="1" x14ac:dyDescent="0.25">
      <c r="A51" s="114"/>
      <c r="B51" s="115" t="s">
        <v>47</v>
      </c>
      <c r="C51" s="13" t="s">
        <v>26</v>
      </c>
      <c r="D51" s="14">
        <f>E51+F51+I51+L51+O51+R51+U51+X51+AA51</f>
        <v>0</v>
      </c>
      <c r="E51" s="107">
        <v>0</v>
      </c>
      <c r="F51" s="107">
        <v>0</v>
      </c>
      <c r="G51" s="15"/>
      <c r="H51" s="108"/>
      <c r="I51" s="107">
        <v>0</v>
      </c>
      <c r="J51" s="17"/>
      <c r="K51" s="103"/>
      <c r="L51" s="109">
        <v>0</v>
      </c>
      <c r="M51" s="17">
        <f>'[1]43'!O42</f>
        <v>0</v>
      </c>
      <c r="N51" s="110">
        <v>0</v>
      </c>
      <c r="O51" s="109">
        <f>M51+N51</f>
        <v>0</v>
      </c>
      <c r="P51" s="17">
        <f>'[1]44'!R42</f>
        <v>0</v>
      </c>
      <c r="Q51" s="110">
        <v>0</v>
      </c>
      <c r="R51" s="111">
        <f>P51+Q51</f>
        <v>0</v>
      </c>
      <c r="S51" s="17">
        <v>0</v>
      </c>
      <c r="T51" s="110">
        <v>0</v>
      </c>
      <c r="U51" s="111">
        <f>S51+T51</f>
        <v>0</v>
      </c>
      <c r="V51" s="17">
        <v>0</v>
      </c>
      <c r="W51" s="110">
        <v>0</v>
      </c>
      <c r="X51" s="111">
        <f>V51+W51</f>
        <v>0</v>
      </c>
      <c r="Y51" s="17">
        <v>0</v>
      </c>
      <c r="Z51" s="110">
        <v>0</v>
      </c>
      <c r="AA51" s="111">
        <f>Y51+Z51</f>
        <v>0</v>
      </c>
      <c r="AB51" s="14">
        <f>AC51+AD51+AG51+AJ51+AM51+AP51+AS51+AV51+AY51</f>
        <v>0</v>
      </c>
      <c r="AC51" s="15">
        <v>0</v>
      </c>
      <c r="AD51" s="15">
        <v>0</v>
      </c>
      <c r="AE51" s="15"/>
      <c r="AF51" s="16"/>
      <c r="AG51" s="20">
        <v>0</v>
      </c>
      <c r="AH51" s="15"/>
      <c r="AI51" s="103"/>
      <c r="AJ51" s="15">
        <v>0</v>
      </c>
      <c r="AK51" s="15">
        <v>0</v>
      </c>
      <c r="AL51" s="16">
        <v>0</v>
      </c>
      <c r="AM51" s="15">
        <f>AK51+AL51</f>
        <v>0</v>
      </c>
      <c r="AN51" s="15">
        <v>0</v>
      </c>
      <c r="AO51" s="16">
        <v>0</v>
      </c>
      <c r="AP51" s="15">
        <f>AN51+AO51</f>
        <v>0</v>
      </c>
      <c r="AQ51" s="15">
        <v>0</v>
      </c>
      <c r="AR51" s="16">
        <v>0</v>
      </c>
      <c r="AS51" s="15">
        <f>AQ51+AR51</f>
        <v>0</v>
      </c>
      <c r="AT51" s="15">
        <v>0</v>
      </c>
      <c r="AU51" s="16">
        <v>0</v>
      </c>
      <c r="AV51" s="15">
        <f>AT51+AU51</f>
        <v>0</v>
      </c>
      <c r="AW51" s="15">
        <v>0</v>
      </c>
      <c r="AX51" s="16">
        <v>0</v>
      </c>
      <c r="AY51" s="15">
        <f>AW51+AX51</f>
        <v>0</v>
      </c>
      <c r="AZ51" s="29">
        <f>BC51+BF51+BI51+BL51+BO51+BR51</f>
        <v>0</v>
      </c>
      <c r="BA51" s="15"/>
      <c r="BB51" s="16"/>
      <c r="BC51" s="15">
        <v>0</v>
      </c>
      <c r="BD51" s="15">
        <v>0</v>
      </c>
      <c r="BE51" s="16">
        <v>0</v>
      </c>
      <c r="BF51" s="15">
        <f>BD51+BE51</f>
        <v>0</v>
      </c>
      <c r="BG51" s="15">
        <v>0</v>
      </c>
      <c r="BH51" s="16">
        <v>0</v>
      </c>
      <c r="BI51" s="30">
        <f>BG51+BH51</f>
        <v>0</v>
      </c>
      <c r="BJ51" s="15">
        <v>0</v>
      </c>
      <c r="BK51" s="16">
        <v>0</v>
      </c>
      <c r="BL51" s="30">
        <f>BJ51+BK51</f>
        <v>0</v>
      </c>
      <c r="BM51" s="15">
        <v>0</v>
      </c>
      <c r="BN51" s="16">
        <v>0</v>
      </c>
      <c r="BO51" s="30">
        <f>BM51+BN51</f>
        <v>0</v>
      </c>
      <c r="BP51" s="15">
        <v>0</v>
      </c>
      <c r="BQ51" s="16">
        <v>0</v>
      </c>
      <c r="BR51" s="30">
        <f>BP51+BQ51</f>
        <v>0</v>
      </c>
      <c r="BS51" s="14">
        <f>BT51+BU51+BX51+CA51+CD51+CG51+CJ51+CM51+CP51</f>
        <v>0</v>
      </c>
      <c r="BT51" s="15">
        <f t="shared" ref="BT51:BW52" si="8">E51+AC51</f>
        <v>0</v>
      </c>
      <c r="BU51" s="15">
        <f t="shared" si="8"/>
        <v>0</v>
      </c>
      <c r="BV51" s="15">
        <f t="shared" si="8"/>
        <v>0</v>
      </c>
      <c r="BW51" s="16">
        <f t="shared" si="8"/>
        <v>0</v>
      </c>
      <c r="BX51" s="15">
        <f>BV51+BW51</f>
        <v>0</v>
      </c>
      <c r="BY51" s="15">
        <f>J51+AH51+BA51</f>
        <v>0</v>
      </c>
      <c r="BZ51" s="16">
        <f>K51+AI51+BB51</f>
        <v>0</v>
      </c>
      <c r="CA51" s="15">
        <f>BY51+BZ51</f>
        <v>0</v>
      </c>
      <c r="CB51" s="15">
        <f>M51+AK51</f>
        <v>0</v>
      </c>
      <c r="CC51" s="16">
        <f>N51+AL51</f>
        <v>0</v>
      </c>
      <c r="CD51" s="15">
        <f>CB51+CC51</f>
        <v>0</v>
      </c>
      <c r="CE51" s="15">
        <f>P51+AN51</f>
        <v>0</v>
      </c>
      <c r="CF51" s="16">
        <f>Q51+AO51</f>
        <v>0</v>
      </c>
      <c r="CG51" s="15">
        <f>CE51+CF51</f>
        <v>0</v>
      </c>
      <c r="CH51" s="15">
        <f>S51+AQ51</f>
        <v>0</v>
      </c>
      <c r="CI51" s="16">
        <f>T51+AR51</f>
        <v>0</v>
      </c>
      <c r="CJ51" s="15">
        <f>CH51+CI51</f>
        <v>0</v>
      </c>
      <c r="CK51" s="15">
        <f>V51+AT51</f>
        <v>0</v>
      </c>
      <c r="CL51" s="16">
        <f>W51+AU51</f>
        <v>0</v>
      </c>
      <c r="CM51" s="15">
        <f>CK51+CL51</f>
        <v>0</v>
      </c>
      <c r="CN51" s="15">
        <f>Y51+AW51</f>
        <v>0</v>
      </c>
      <c r="CO51" s="16">
        <f>Z51+AX51</f>
        <v>0</v>
      </c>
      <c r="CP51" s="15">
        <f>CN51+CO51</f>
        <v>0</v>
      </c>
      <c r="CQ51" s="116"/>
    </row>
    <row r="52" spans="1:95" ht="85.5" customHeight="1" x14ac:dyDescent="0.3">
      <c r="A52" s="117" t="s">
        <v>48</v>
      </c>
      <c r="B52" s="46" t="s">
        <v>49</v>
      </c>
      <c r="C52" s="13" t="s">
        <v>18</v>
      </c>
      <c r="D52" s="14">
        <f>E52+F52+I52+L52+O52+R52+U52+X52+AA52</f>
        <v>75160.817490000016</v>
      </c>
      <c r="E52" s="15">
        <v>0</v>
      </c>
      <c r="F52" s="15">
        <v>0</v>
      </c>
      <c r="G52" s="15">
        <f>'[1]27'!I43</f>
        <v>6912.748810000001</v>
      </c>
      <c r="H52" s="16">
        <f>H53</f>
        <v>0</v>
      </c>
      <c r="I52" s="15">
        <f>G52+H52</f>
        <v>6912.748810000001</v>
      </c>
      <c r="J52" s="17">
        <f>'[1]35'!L42</f>
        <v>10374.41733</v>
      </c>
      <c r="K52" s="18">
        <f>K53</f>
        <v>0</v>
      </c>
      <c r="L52" s="17">
        <f>J52+K52</f>
        <v>10374.41733</v>
      </c>
      <c r="M52" s="17">
        <f>'[1]43'!O43</f>
        <v>9952.8370400000022</v>
      </c>
      <c r="N52" s="18">
        <f>N53</f>
        <v>0</v>
      </c>
      <c r="O52" s="17">
        <f>M52+N52</f>
        <v>9952.8370400000022</v>
      </c>
      <c r="P52" s="17">
        <f>'[1]49'!R43</f>
        <v>16540.704109999999</v>
      </c>
      <c r="Q52" s="18">
        <f>Q53</f>
        <v>0</v>
      </c>
      <c r="R52" s="19">
        <f>P52+Q52</f>
        <v>16540.704109999999</v>
      </c>
      <c r="S52" s="17">
        <f>'[1]53'!U43</f>
        <v>10346.5103</v>
      </c>
      <c r="T52" s="18">
        <f>T53</f>
        <v>-300</v>
      </c>
      <c r="U52" s="19">
        <f>S52+T52</f>
        <v>10046.5103</v>
      </c>
      <c r="V52" s="17">
        <f>'[1]53'!X43</f>
        <v>10732.121440000001</v>
      </c>
      <c r="W52" s="18">
        <v>0</v>
      </c>
      <c r="X52" s="19">
        <f>V52+W52</f>
        <v>10732.121440000001</v>
      </c>
      <c r="Y52" s="17">
        <f>'[1]53'!AA43</f>
        <v>10601.47846</v>
      </c>
      <c r="Z52" s="18">
        <v>0</v>
      </c>
      <c r="AA52" s="19">
        <f>Y52+Z52</f>
        <v>10601.47846</v>
      </c>
      <c r="AB52" s="14">
        <f>AC52+AD52+AG52+AJ52+AM52+AP52+AS52+AV52+AY52</f>
        <v>5985.4621399999996</v>
      </c>
      <c r="AC52" s="15">
        <v>0</v>
      </c>
      <c r="AD52" s="15">
        <v>0</v>
      </c>
      <c r="AE52" s="15">
        <f>'[1]25'!X39</f>
        <v>819.76205000000004</v>
      </c>
      <c r="AF52" s="16">
        <f>AF53</f>
        <v>0</v>
      </c>
      <c r="AG52" s="20">
        <f>AE52+AF52</f>
        <v>819.76205000000004</v>
      </c>
      <c r="AH52" s="15">
        <f>'[1]35'!AA42</f>
        <v>1965.70009</v>
      </c>
      <c r="AI52" s="16">
        <f>AI53</f>
        <v>0</v>
      </c>
      <c r="AJ52" s="15">
        <f>AH52+AI52</f>
        <v>1965.70009</v>
      </c>
      <c r="AK52" s="15">
        <f>'[1]43'!AD43</f>
        <v>650</v>
      </c>
      <c r="AL52" s="16">
        <f>AL53</f>
        <v>0</v>
      </c>
      <c r="AM52" s="15">
        <f>AK52+AL52</f>
        <v>650</v>
      </c>
      <c r="AN52" s="15">
        <f>'[1]48'!AP43</f>
        <v>1050</v>
      </c>
      <c r="AO52" s="16">
        <f>AO53</f>
        <v>0</v>
      </c>
      <c r="AP52" s="15">
        <f>AN52+AO52</f>
        <v>1050</v>
      </c>
      <c r="AQ52" s="15">
        <f>'[1]53'!AS43</f>
        <v>1500</v>
      </c>
      <c r="AR52" s="16">
        <f>AR53</f>
        <v>0</v>
      </c>
      <c r="AS52" s="15">
        <f>AQ52+AR52</f>
        <v>1500</v>
      </c>
      <c r="AT52" s="15">
        <f>'[1]53'!AV43</f>
        <v>0</v>
      </c>
      <c r="AU52" s="16">
        <f>AU53</f>
        <v>0</v>
      </c>
      <c r="AV52" s="15">
        <f>AT52+AU52</f>
        <v>0</v>
      </c>
      <c r="AW52" s="15">
        <f>'[1]53'!AY43</f>
        <v>0</v>
      </c>
      <c r="AX52" s="16">
        <f>AX53</f>
        <v>0</v>
      </c>
      <c r="AY52" s="15">
        <f>AW52+AX52</f>
        <v>0</v>
      </c>
      <c r="AZ52" s="29">
        <f>BC52+BF52+BI52+BL52+BO52+BR52</f>
        <v>0</v>
      </c>
      <c r="BA52" s="15">
        <v>0</v>
      </c>
      <c r="BB52" s="18">
        <f>BB53</f>
        <v>0</v>
      </c>
      <c r="BC52" s="15">
        <f>BA52+BB52</f>
        <v>0</v>
      </c>
      <c r="BD52" s="15">
        <v>0</v>
      </c>
      <c r="BE52" s="16">
        <f>BE53</f>
        <v>0</v>
      </c>
      <c r="BF52" s="15">
        <f>BD52+BE52</f>
        <v>0</v>
      </c>
      <c r="BG52" s="15">
        <v>0</v>
      </c>
      <c r="BH52" s="16">
        <f>BH53</f>
        <v>0</v>
      </c>
      <c r="BI52" s="104">
        <f>BG52+BH52</f>
        <v>0</v>
      </c>
      <c r="BJ52" s="15">
        <f>'[1]53'!BL43</f>
        <v>0</v>
      </c>
      <c r="BK52" s="16">
        <f>BK53</f>
        <v>0</v>
      </c>
      <c r="BL52" s="104">
        <f>BJ52+BK52</f>
        <v>0</v>
      </c>
      <c r="BM52" s="15">
        <f>'[1]53'!BO43</f>
        <v>0</v>
      </c>
      <c r="BN52" s="16">
        <f>BN53</f>
        <v>0</v>
      </c>
      <c r="BO52" s="104">
        <f>BM52+BN52</f>
        <v>0</v>
      </c>
      <c r="BP52" s="15">
        <f>'[1]53'!BR43</f>
        <v>0</v>
      </c>
      <c r="BQ52" s="16">
        <f>BQ53</f>
        <v>0</v>
      </c>
      <c r="BR52" s="104">
        <f>BP52+BQ52</f>
        <v>0</v>
      </c>
      <c r="BS52" s="14">
        <f>BT52+BU52+BX52+CA52+CD52+CG52+CJ52+CM52+CP52</f>
        <v>81146.279630000005</v>
      </c>
      <c r="BT52" s="15">
        <f t="shared" si="8"/>
        <v>0</v>
      </c>
      <c r="BU52" s="15">
        <f t="shared" si="8"/>
        <v>0</v>
      </c>
      <c r="BV52" s="15">
        <f t="shared" si="8"/>
        <v>7732.5108600000012</v>
      </c>
      <c r="BW52" s="16">
        <f t="shared" si="8"/>
        <v>0</v>
      </c>
      <c r="BX52" s="15">
        <f>BV52+BW52</f>
        <v>7732.5108600000012</v>
      </c>
      <c r="BY52" s="15">
        <f>J52+AH52+BA52</f>
        <v>12340.11742</v>
      </c>
      <c r="BZ52" s="16">
        <f>K52+AI52+BB52</f>
        <v>0</v>
      </c>
      <c r="CA52" s="15">
        <f>BY52+BZ52</f>
        <v>12340.11742</v>
      </c>
      <c r="CB52" s="15">
        <f>M52+AK52</f>
        <v>10602.837040000002</v>
      </c>
      <c r="CC52" s="16">
        <f>N52+AL52</f>
        <v>0</v>
      </c>
      <c r="CD52" s="15">
        <f>CB52+CC52</f>
        <v>10602.837040000002</v>
      </c>
      <c r="CE52" s="15">
        <f>P52+AN52</f>
        <v>17590.704109999999</v>
      </c>
      <c r="CF52" s="16">
        <f>Q52+AO52</f>
        <v>0</v>
      </c>
      <c r="CG52" s="15">
        <f>CE52+CF52</f>
        <v>17590.704109999999</v>
      </c>
      <c r="CH52" s="15">
        <f>S52+AQ52+BJ52</f>
        <v>11846.5103</v>
      </c>
      <c r="CI52" s="16">
        <f>T52+AR52+BK52</f>
        <v>-300</v>
      </c>
      <c r="CJ52" s="15">
        <f>CH52+CI52</f>
        <v>11546.5103</v>
      </c>
      <c r="CK52" s="15">
        <f>V52+AT52+BM52</f>
        <v>10732.121440000001</v>
      </c>
      <c r="CL52" s="16">
        <f>W52+AU52+BN52</f>
        <v>0</v>
      </c>
      <c r="CM52" s="15">
        <f>CK52+CL52</f>
        <v>10732.121440000001</v>
      </c>
      <c r="CN52" s="15">
        <f>Y52+AW52+BP52</f>
        <v>10601.47846</v>
      </c>
      <c r="CO52" s="16">
        <f>Z52+AX52+BQ52</f>
        <v>0</v>
      </c>
      <c r="CP52" s="15">
        <f>CN52+CO52</f>
        <v>10601.47846</v>
      </c>
      <c r="CQ52" s="413" t="s">
        <v>50</v>
      </c>
    </row>
    <row r="53" spans="1:95" ht="60.75" customHeight="1" thickBot="1" x14ac:dyDescent="0.35">
      <c r="A53" s="118"/>
      <c r="B53" s="119"/>
      <c r="C53" s="120" t="s">
        <v>51</v>
      </c>
      <c r="D53" s="121"/>
      <c r="E53" s="122"/>
      <c r="F53" s="122"/>
      <c r="G53" s="122"/>
      <c r="H53" s="123"/>
      <c r="I53" s="122"/>
      <c r="J53" s="124"/>
      <c r="K53" s="125"/>
      <c r="L53" s="124"/>
      <c r="M53" s="124"/>
      <c r="N53" s="125"/>
      <c r="O53" s="124"/>
      <c r="P53" s="124"/>
      <c r="Q53" s="125"/>
      <c r="R53" s="126"/>
      <c r="S53" s="124"/>
      <c r="T53" s="125">
        <v>-300</v>
      </c>
      <c r="U53" s="126"/>
      <c r="V53" s="124"/>
      <c r="W53" s="125"/>
      <c r="X53" s="126"/>
      <c r="Y53" s="124"/>
      <c r="Z53" s="125"/>
      <c r="AA53" s="126"/>
      <c r="AB53" s="121"/>
      <c r="AC53" s="122"/>
      <c r="AD53" s="122"/>
      <c r="AE53" s="122"/>
      <c r="AF53" s="123"/>
      <c r="AG53" s="127"/>
      <c r="AH53" s="122"/>
      <c r="AI53" s="128"/>
      <c r="AJ53" s="122"/>
      <c r="AK53" s="122"/>
      <c r="AL53" s="123"/>
      <c r="AM53" s="122"/>
      <c r="AN53" s="122"/>
      <c r="AO53" s="123"/>
      <c r="AP53" s="122"/>
      <c r="AQ53" s="122"/>
      <c r="AR53" s="123"/>
      <c r="AS53" s="122"/>
      <c r="AT53" s="122"/>
      <c r="AU53" s="123"/>
      <c r="AV53" s="122"/>
      <c r="AW53" s="122"/>
      <c r="AX53" s="123"/>
      <c r="AY53" s="129"/>
      <c r="AZ53" s="130"/>
      <c r="BA53" s="131"/>
      <c r="BB53" s="123"/>
      <c r="BC53" s="131"/>
      <c r="BD53" s="131"/>
      <c r="BE53" s="123"/>
      <c r="BF53" s="131"/>
      <c r="BG53" s="131"/>
      <c r="BH53" s="123"/>
      <c r="BI53" s="132"/>
      <c r="BJ53" s="131"/>
      <c r="BK53" s="123"/>
      <c r="BL53" s="132"/>
      <c r="BM53" s="131"/>
      <c r="BN53" s="123"/>
      <c r="BO53" s="132"/>
      <c r="BP53" s="131"/>
      <c r="BQ53" s="123"/>
      <c r="BR53" s="133"/>
      <c r="BS53" s="121"/>
      <c r="BT53" s="122"/>
      <c r="BU53" s="122"/>
      <c r="BV53" s="122"/>
      <c r="BW53" s="123"/>
      <c r="BX53" s="122"/>
      <c r="BY53" s="122"/>
      <c r="BZ53" s="123"/>
      <c r="CA53" s="122"/>
      <c r="CB53" s="122"/>
      <c r="CC53" s="123"/>
      <c r="CD53" s="122"/>
      <c r="CE53" s="122"/>
      <c r="CF53" s="123"/>
      <c r="CG53" s="122"/>
      <c r="CH53" s="122"/>
      <c r="CI53" s="123"/>
      <c r="CJ53" s="122"/>
      <c r="CK53" s="122"/>
      <c r="CL53" s="123"/>
      <c r="CM53" s="122"/>
      <c r="CN53" s="122"/>
      <c r="CO53" s="123"/>
      <c r="CP53" s="129"/>
      <c r="CQ53" s="414"/>
    </row>
    <row r="54" spans="1:95" s="144" customFormat="1" ht="76.95" customHeight="1" thickBot="1" x14ac:dyDescent="0.35">
      <c r="A54" s="138"/>
      <c r="B54" s="139" t="s">
        <v>52</v>
      </c>
      <c r="C54" s="140"/>
      <c r="D54" s="188">
        <f>E54+F54+I54+L54+O54+R54+U54+X54+AA54</f>
        <v>655448.48734999995</v>
      </c>
      <c r="E54" s="141">
        <f>E52+E47+E39+E35+E34+E31+E28+E22</f>
        <v>68854.353000000003</v>
      </c>
      <c r="F54" s="141">
        <f t="shared" ref="F54:AY54" si="9">F52+F47+F39+F35+F34+F31+F28+F22</f>
        <v>62669.960039999998</v>
      </c>
      <c r="G54" s="141">
        <f t="shared" si="9"/>
        <v>73521.61235000001</v>
      </c>
      <c r="H54" s="141">
        <f t="shared" si="9"/>
        <v>0</v>
      </c>
      <c r="I54" s="141">
        <f t="shared" si="9"/>
        <v>71522.403650000007</v>
      </c>
      <c r="J54" s="141">
        <f t="shared" si="9"/>
        <v>68942.513809999989</v>
      </c>
      <c r="K54" s="141">
        <f t="shared" si="9"/>
        <v>0</v>
      </c>
      <c r="L54" s="141">
        <f t="shared" si="9"/>
        <v>68942.513809999989</v>
      </c>
      <c r="M54" s="141">
        <f t="shared" si="9"/>
        <v>67687.88324000001</v>
      </c>
      <c r="N54" s="141">
        <f t="shared" si="9"/>
        <v>0</v>
      </c>
      <c r="O54" s="141">
        <f t="shared" si="9"/>
        <v>67687.88324000001</v>
      </c>
      <c r="P54" s="141">
        <f t="shared" si="9"/>
        <v>100143.35921999998</v>
      </c>
      <c r="Q54" s="141">
        <f t="shared" si="9"/>
        <v>0</v>
      </c>
      <c r="R54" s="141">
        <f t="shared" si="9"/>
        <v>97690.082689999981</v>
      </c>
      <c r="S54" s="141">
        <f t="shared" si="9"/>
        <v>73364.150370000003</v>
      </c>
      <c r="T54" s="141">
        <f t="shared" si="9"/>
        <v>1100</v>
      </c>
      <c r="U54" s="141">
        <f t="shared" si="9"/>
        <v>74464.150370000003</v>
      </c>
      <c r="V54" s="141">
        <f t="shared" si="9"/>
        <v>72208.254360000006</v>
      </c>
      <c r="W54" s="141">
        <f t="shared" si="9"/>
        <v>0</v>
      </c>
      <c r="X54" s="141">
        <f t="shared" si="9"/>
        <v>72208.254360000006</v>
      </c>
      <c r="Y54" s="141">
        <f t="shared" si="9"/>
        <v>71408.886190000005</v>
      </c>
      <c r="Z54" s="141">
        <f t="shared" si="9"/>
        <v>0</v>
      </c>
      <c r="AA54" s="141">
        <f t="shared" si="9"/>
        <v>71408.886190000005</v>
      </c>
      <c r="AB54" s="188">
        <f>AC54+AD54+AG54+AJ54+AM54+AP54+AS54+AV54+AY54</f>
        <v>34391.865339999997</v>
      </c>
      <c r="AC54" s="141">
        <f t="shared" si="9"/>
        <v>4170.0979399999997</v>
      </c>
      <c r="AD54" s="141">
        <f t="shared" si="9"/>
        <v>0</v>
      </c>
      <c r="AE54" s="141">
        <f t="shared" si="9"/>
        <v>3698.0116399999997</v>
      </c>
      <c r="AF54" s="141">
        <f t="shared" si="9"/>
        <v>0</v>
      </c>
      <c r="AG54" s="141">
        <f t="shared" si="9"/>
        <v>3698.0116399999997</v>
      </c>
      <c r="AH54" s="141">
        <f t="shared" si="9"/>
        <v>13189.43893</v>
      </c>
      <c r="AI54" s="141">
        <f t="shared" si="9"/>
        <v>0</v>
      </c>
      <c r="AJ54" s="141">
        <f t="shared" si="9"/>
        <v>8458.2695100000001</v>
      </c>
      <c r="AK54" s="141">
        <f t="shared" si="9"/>
        <v>3600</v>
      </c>
      <c r="AL54" s="141">
        <f t="shared" si="9"/>
        <v>0</v>
      </c>
      <c r="AM54" s="141">
        <f t="shared" si="9"/>
        <v>3600</v>
      </c>
      <c r="AN54" s="141">
        <f t="shared" si="9"/>
        <v>5100.3999999999996</v>
      </c>
      <c r="AO54" s="141">
        <f t="shared" si="9"/>
        <v>0</v>
      </c>
      <c r="AP54" s="141">
        <f t="shared" si="9"/>
        <v>5100.3999999999996</v>
      </c>
      <c r="AQ54" s="141">
        <f t="shared" si="9"/>
        <v>9365.0862500000003</v>
      </c>
      <c r="AR54" s="141">
        <f t="shared" si="9"/>
        <v>0</v>
      </c>
      <c r="AS54" s="141">
        <f t="shared" si="9"/>
        <v>9365.0862500000003</v>
      </c>
      <c r="AT54" s="141">
        <f t="shared" si="9"/>
        <v>0</v>
      </c>
      <c r="AU54" s="141">
        <f t="shared" si="9"/>
        <v>0</v>
      </c>
      <c r="AV54" s="141">
        <f t="shared" si="9"/>
        <v>0</v>
      </c>
      <c r="AW54" s="141">
        <f t="shared" si="9"/>
        <v>0</v>
      </c>
      <c r="AX54" s="141">
        <f t="shared" si="9"/>
        <v>0</v>
      </c>
      <c r="AY54" s="141">
        <f t="shared" si="9"/>
        <v>0</v>
      </c>
      <c r="AZ54" s="208">
        <f>BC54+BF54+BI54+BL54+BO54+BR54</f>
        <v>0</v>
      </c>
      <c r="BA54" s="142">
        <f>BA52+BA39+BA35+BA34+BA31+BA28+BA22</f>
        <v>0</v>
      </c>
      <c r="BB54" s="142">
        <f>BB52+BB39+BB35+BB34+BB31+BB28+BB22</f>
        <v>0</v>
      </c>
      <c r="BC54" s="141">
        <f t="shared" ref="BC54:CP54" si="10">BC52+BC47+BC39+BC35+BC34+BC31+BC28+BC22</f>
        <v>0</v>
      </c>
      <c r="BD54" s="141">
        <f t="shared" si="10"/>
        <v>0</v>
      </c>
      <c r="BE54" s="141">
        <f t="shared" si="10"/>
        <v>0</v>
      </c>
      <c r="BF54" s="141">
        <f t="shared" si="10"/>
        <v>0</v>
      </c>
      <c r="BG54" s="141">
        <f t="shared" si="10"/>
        <v>0</v>
      </c>
      <c r="BH54" s="141">
        <f t="shared" si="10"/>
        <v>0</v>
      </c>
      <c r="BI54" s="141">
        <f t="shared" si="10"/>
        <v>0</v>
      </c>
      <c r="BJ54" s="141">
        <f t="shared" si="10"/>
        <v>0</v>
      </c>
      <c r="BK54" s="141">
        <f t="shared" si="10"/>
        <v>0</v>
      </c>
      <c r="BL54" s="141">
        <f t="shared" si="10"/>
        <v>0</v>
      </c>
      <c r="BM54" s="141">
        <f t="shared" si="10"/>
        <v>0</v>
      </c>
      <c r="BN54" s="141">
        <f t="shared" si="10"/>
        <v>0</v>
      </c>
      <c r="BO54" s="141">
        <f t="shared" si="10"/>
        <v>0</v>
      </c>
      <c r="BP54" s="141">
        <f t="shared" si="10"/>
        <v>0</v>
      </c>
      <c r="BQ54" s="141">
        <f t="shared" si="10"/>
        <v>0</v>
      </c>
      <c r="BR54" s="141">
        <f t="shared" si="10"/>
        <v>0</v>
      </c>
      <c r="BS54" s="188">
        <f>BT54+BU54+BX54+CA54+CD54+CG54+CJ54+CM54+CP54</f>
        <v>689840.35268999997</v>
      </c>
      <c r="BT54" s="141">
        <f t="shared" si="10"/>
        <v>73024.45094000001</v>
      </c>
      <c r="BU54" s="141">
        <f t="shared" si="10"/>
        <v>62669.960039999998</v>
      </c>
      <c r="BV54" s="141">
        <f t="shared" si="10"/>
        <v>77219.623990000007</v>
      </c>
      <c r="BW54" s="141">
        <f t="shared" si="10"/>
        <v>0</v>
      </c>
      <c r="BX54" s="141">
        <f t="shared" si="10"/>
        <v>75220.415290000004</v>
      </c>
      <c r="BY54" s="141">
        <f t="shared" si="10"/>
        <v>82131.952739999993</v>
      </c>
      <c r="BZ54" s="141">
        <f t="shared" si="10"/>
        <v>0</v>
      </c>
      <c r="CA54" s="141">
        <f t="shared" si="10"/>
        <v>77400.783320000002</v>
      </c>
      <c r="CB54" s="141">
        <f t="shared" si="10"/>
        <v>71287.88324000001</v>
      </c>
      <c r="CC54" s="141">
        <f t="shared" si="10"/>
        <v>0</v>
      </c>
      <c r="CD54" s="141">
        <f t="shared" si="10"/>
        <v>71287.88324000001</v>
      </c>
      <c r="CE54" s="141">
        <f t="shared" si="10"/>
        <v>102790.48268999998</v>
      </c>
      <c r="CF54" s="141">
        <f t="shared" si="10"/>
        <v>0</v>
      </c>
      <c r="CG54" s="141">
        <f t="shared" si="10"/>
        <v>102790.48268999998</v>
      </c>
      <c r="CH54" s="141">
        <f t="shared" si="10"/>
        <v>82729.236619999996</v>
      </c>
      <c r="CI54" s="141">
        <f t="shared" si="10"/>
        <v>1100</v>
      </c>
      <c r="CJ54" s="141">
        <f t="shared" si="10"/>
        <v>83829.236619999996</v>
      </c>
      <c r="CK54" s="141">
        <f t="shared" si="10"/>
        <v>72208.254360000006</v>
      </c>
      <c r="CL54" s="141">
        <f t="shared" si="10"/>
        <v>0</v>
      </c>
      <c r="CM54" s="141">
        <f t="shared" si="10"/>
        <v>72208.254360000006</v>
      </c>
      <c r="CN54" s="141">
        <f t="shared" si="10"/>
        <v>71408.886190000005</v>
      </c>
      <c r="CO54" s="141">
        <f t="shared" si="10"/>
        <v>0</v>
      </c>
      <c r="CP54" s="189">
        <f t="shared" si="10"/>
        <v>71408.886190000005</v>
      </c>
      <c r="CQ54" s="143"/>
    </row>
    <row r="55" spans="1:95" s="144" customFormat="1" ht="27" customHeight="1" thickBot="1" x14ac:dyDescent="0.35">
      <c r="A55" s="420" t="s">
        <v>53</v>
      </c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1"/>
      <c r="CA55" s="421"/>
      <c r="CB55" s="421"/>
      <c r="CC55" s="421"/>
      <c r="CD55" s="421"/>
      <c r="CE55" s="421"/>
      <c r="CF55" s="421"/>
      <c r="CG55" s="421"/>
      <c r="CH55" s="421"/>
      <c r="CI55" s="421"/>
      <c r="CJ55" s="421"/>
      <c r="CK55" s="421"/>
      <c r="CL55" s="421"/>
      <c r="CM55" s="421"/>
      <c r="CN55" s="421"/>
      <c r="CO55" s="421"/>
      <c r="CP55" s="422"/>
      <c r="CQ55" s="145"/>
    </row>
    <row r="56" spans="1:95" s="144" customFormat="1" ht="93.75" customHeight="1" x14ac:dyDescent="0.3">
      <c r="A56" s="146" t="s">
        <v>54</v>
      </c>
      <c r="B56" s="147" t="s">
        <v>55</v>
      </c>
      <c r="C56" s="148" t="s">
        <v>18</v>
      </c>
      <c r="D56" s="149">
        <f>E56+F56+I56+L56+O56+R56+U56+X56+AA56</f>
        <v>210.52673999999996</v>
      </c>
      <c r="E56" s="23">
        <v>0</v>
      </c>
      <c r="F56" s="23">
        <v>0</v>
      </c>
      <c r="G56" s="23">
        <v>0</v>
      </c>
      <c r="H56" s="24"/>
      <c r="I56" s="23">
        <f>G56+H56</f>
        <v>0</v>
      </c>
      <c r="J56" s="150">
        <f>'[1]35'!L46</f>
        <v>52.631999999999998</v>
      </c>
      <c r="K56" s="24">
        <f>K57+K58+K59</f>
        <v>0</v>
      </c>
      <c r="L56" s="150">
        <f>J56+K56</f>
        <v>52.631999999999998</v>
      </c>
      <c r="M56" s="150">
        <f>'[1]43'!O47</f>
        <v>26.31579</v>
      </c>
      <c r="N56" s="24">
        <f>N57+N58+N59</f>
        <v>0</v>
      </c>
      <c r="O56" s="150">
        <f>M56+N56</f>
        <v>26.31579</v>
      </c>
      <c r="P56" s="150">
        <f>'[1]49'!R47</f>
        <v>26.31579</v>
      </c>
      <c r="Q56" s="24">
        <f>Q57+Q58+Q59</f>
        <v>0</v>
      </c>
      <c r="R56" s="151">
        <f>P56+Q56</f>
        <v>26.31579</v>
      </c>
      <c r="S56" s="150">
        <f>'[1]53'!U47</f>
        <v>52.63158</v>
      </c>
      <c r="T56" s="24">
        <f>T57+T58+T59</f>
        <v>0</v>
      </c>
      <c r="U56" s="151">
        <f>S56+T56</f>
        <v>52.63158</v>
      </c>
      <c r="V56" s="150">
        <f>'[1]53'!X47</f>
        <v>52.63158</v>
      </c>
      <c r="W56" s="24">
        <f>W57</f>
        <v>0</v>
      </c>
      <c r="X56" s="151">
        <f>V56+W56</f>
        <v>52.63158</v>
      </c>
      <c r="Y56" s="150">
        <f>'[1]53'!AA47</f>
        <v>0</v>
      </c>
      <c r="Z56" s="24">
        <f>Z57</f>
        <v>0</v>
      </c>
      <c r="AA56" s="151">
        <f>Y56+Z56</f>
        <v>0</v>
      </c>
      <c r="AB56" s="27">
        <f>AC56+AD56+AG56+AJ56+AM56+AP56+AS56+AV56+AY56</f>
        <v>920</v>
      </c>
      <c r="AC56" s="23">
        <v>0</v>
      </c>
      <c r="AD56" s="23">
        <v>0</v>
      </c>
      <c r="AE56" s="23">
        <v>0</v>
      </c>
      <c r="AF56" s="24"/>
      <c r="AG56" s="152">
        <f>AE56+AF56</f>
        <v>0</v>
      </c>
      <c r="AH56" s="23">
        <f>'[1]35'!AA46</f>
        <v>180</v>
      </c>
      <c r="AI56" s="24">
        <f>AI57+AI58+AI59</f>
        <v>0</v>
      </c>
      <c r="AJ56" s="23">
        <f>AH56+AI56</f>
        <v>180</v>
      </c>
      <c r="AK56" s="23">
        <f>'[1]43'!AD47</f>
        <v>90</v>
      </c>
      <c r="AL56" s="24">
        <f>AL57+AL58+AL59</f>
        <v>0</v>
      </c>
      <c r="AM56" s="23">
        <f>AK56+AL56</f>
        <v>90</v>
      </c>
      <c r="AN56" s="23">
        <f>'[1]49'!AP47</f>
        <v>90</v>
      </c>
      <c r="AO56" s="24">
        <f>AO57+AO58+AO59</f>
        <v>0</v>
      </c>
      <c r="AP56" s="23">
        <f>AN56+AO56</f>
        <v>90</v>
      </c>
      <c r="AQ56" s="23">
        <f>'[1]53'!AS47</f>
        <v>200</v>
      </c>
      <c r="AR56" s="24">
        <f>AR57+AR58+AR59</f>
        <v>0</v>
      </c>
      <c r="AS56" s="23">
        <f>AQ56+AR56</f>
        <v>200</v>
      </c>
      <c r="AT56" s="23">
        <f>'[1]53'!AV47</f>
        <v>180</v>
      </c>
      <c r="AU56" s="24">
        <f>AU57</f>
        <v>0</v>
      </c>
      <c r="AV56" s="23">
        <f>AT56+AU56</f>
        <v>180</v>
      </c>
      <c r="AW56" s="23">
        <f>'[1]53'!AY47</f>
        <v>180</v>
      </c>
      <c r="AX56" s="24">
        <f>AX57</f>
        <v>0</v>
      </c>
      <c r="AY56" s="23">
        <f>AW56+AX56</f>
        <v>180</v>
      </c>
      <c r="AZ56" s="29">
        <f>BC56+BF56+BI56+BL56+BO56+BR56</f>
        <v>4080</v>
      </c>
      <c r="BA56" s="153">
        <f>'[1]34'!AK46</f>
        <v>820</v>
      </c>
      <c r="BB56" s="24">
        <f>BB57+BB58+BB59</f>
        <v>0</v>
      </c>
      <c r="BC56" s="23">
        <f>BA56+BB56</f>
        <v>820</v>
      </c>
      <c r="BD56" s="23">
        <f>'[1]43'!AN47</f>
        <v>410</v>
      </c>
      <c r="BE56" s="24">
        <f>BE57+BE58+BE59</f>
        <v>0</v>
      </c>
      <c r="BF56" s="23">
        <f>BD56+BE56</f>
        <v>410</v>
      </c>
      <c r="BG56" s="23">
        <f>'[1]49'!BI47</f>
        <v>410</v>
      </c>
      <c r="BH56" s="24">
        <f>BH57+BH58+BH59</f>
        <v>0</v>
      </c>
      <c r="BI56" s="23">
        <f>BG56+BH56</f>
        <v>410</v>
      </c>
      <c r="BJ56" s="23">
        <f>'[1]53'!BL47</f>
        <v>800</v>
      </c>
      <c r="BK56" s="24">
        <f>BK57+BK58+BK59</f>
        <v>0</v>
      </c>
      <c r="BL56" s="23">
        <f>BJ56+BK56</f>
        <v>800</v>
      </c>
      <c r="BM56" s="23">
        <f>'[1]53'!BO47</f>
        <v>820</v>
      </c>
      <c r="BN56" s="24">
        <f>BN57</f>
        <v>0</v>
      </c>
      <c r="BO56" s="23">
        <f>BM56+BN56</f>
        <v>820</v>
      </c>
      <c r="BP56" s="23">
        <f>'[1]53'!BR47</f>
        <v>820</v>
      </c>
      <c r="BQ56" s="24">
        <f>BQ57</f>
        <v>0</v>
      </c>
      <c r="BR56" s="154">
        <f>BP56+BQ56</f>
        <v>820</v>
      </c>
      <c r="BS56" s="14">
        <f>BT56+BU56+BX56+CA56+CD56+CG56+CJ56+CM56+CP56</f>
        <v>5210.5267400000002</v>
      </c>
      <c r="BT56" s="23">
        <f>E56+AC56</f>
        <v>0</v>
      </c>
      <c r="BU56" s="23">
        <f>F56+AD56</f>
        <v>0</v>
      </c>
      <c r="BV56" s="23">
        <f>G56+AE56</f>
        <v>0</v>
      </c>
      <c r="BW56" s="24">
        <f>H56+AF56</f>
        <v>0</v>
      </c>
      <c r="BX56" s="23">
        <f>BV56+BW56</f>
        <v>0</v>
      </c>
      <c r="BY56" s="23">
        <f>J56+AH56+BA56</f>
        <v>1052.6320000000001</v>
      </c>
      <c r="BZ56" s="24">
        <f>K56+AI56+BB56</f>
        <v>0</v>
      </c>
      <c r="CA56" s="23">
        <f>BY56+BZ56</f>
        <v>1052.6320000000001</v>
      </c>
      <c r="CB56" s="23">
        <f>M56+AK56+BD56</f>
        <v>526.31578999999999</v>
      </c>
      <c r="CC56" s="155">
        <f>N56+AL56+BE56</f>
        <v>0</v>
      </c>
      <c r="CD56" s="23">
        <f>CB56+CC56</f>
        <v>526.31578999999999</v>
      </c>
      <c r="CE56" s="23">
        <f>P56+AN56+BG56</f>
        <v>526.31578999999999</v>
      </c>
      <c r="CF56" s="24">
        <f>Q56+AO56+BH56</f>
        <v>0</v>
      </c>
      <c r="CG56" s="23">
        <f>CE56+CF56</f>
        <v>526.31578999999999</v>
      </c>
      <c r="CH56" s="23">
        <f>S56+AQ56+BJ56</f>
        <v>1052.63158</v>
      </c>
      <c r="CI56" s="24">
        <f>T56+AR56+BK56</f>
        <v>0</v>
      </c>
      <c r="CJ56" s="23">
        <f>CH56+CI56</f>
        <v>1052.63158</v>
      </c>
      <c r="CK56" s="23">
        <f>V56+AT56+BM56</f>
        <v>1052.63158</v>
      </c>
      <c r="CL56" s="24">
        <f>W56+AU56+BN56</f>
        <v>0</v>
      </c>
      <c r="CM56" s="23">
        <f>CK56+CL56</f>
        <v>1052.63158</v>
      </c>
      <c r="CN56" s="23">
        <f>Y56+AW56+BP56</f>
        <v>1000</v>
      </c>
      <c r="CO56" s="24">
        <f>Z56+AX56+BQ56</f>
        <v>0</v>
      </c>
      <c r="CP56" s="23">
        <f>CN56+CO56</f>
        <v>1000</v>
      </c>
      <c r="CQ56" s="372"/>
    </row>
    <row r="57" spans="1:95" s="144" customFormat="1" ht="25.5" customHeight="1" x14ac:dyDescent="0.3">
      <c r="A57" s="156"/>
      <c r="B57" s="46"/>
      <c r="C57" s="157" t="s">
        <v>56</v>
      </c>
      <c r="D57" s="158"/>
      <c r="E57" s="15"/>
      <c r="F57" s="15"/>
      <c r="G57" s="15"/>
      <c r="H57" s="16"/>
      <c r="I57" s="15"/>
      <c r="J57" s="17"/>
      <c r="K57" s="16"/>
      <c r="L57" s="17"/>
      <c r="M57" s="17"/>
      <c r="N57" s="16"/>
      <c r="O57" s="17"/>
      <c r="P57" s="17"/>
      <c r="Q57" s="16"/>
      <c r="R57" s="19"/>
      <c r="S57" s="17"/>
      <c r="T57" s="16"/>
      <c r="U57" s="19"/>
      <c r="V57" s="17"/>
      <c r="W57" s="16"/>
      <c r="X57" s="19"/>
      <c r="Y57" s="17"/>
      <c r="Z57" s="16"/>
      <c r="AA57" s="19"/>
      <c r="AB57" s="14"/>
      <c r="AC57" s="15"/>
      <c r="AD57" s="15"/>
      <c r="AE57" s="15"/>
      <c r="AF57" s="16"/>
      <c r="AG57" s="20"/>
      <c r="AH57" s="15"/>
      <c r="AI57" s="16"/>
      <c r="AJ57" s="15"/>
      <c r="AK57" s="15"/>
      <c r="AL57" s="16"/>
      <c r="AM57" s="15"/>
      <c r="AN57" s="15"/>
      <c r="AO57" s="16"/>
      <c r="AP57" s="15"/>
      <c r="AQ57" s="15"/>
      <c r="AR57" s="16"/>
      <c r="AS57" s="15"/>
      <c r="AT57" s="15"/>
      <c r="AU57" s="16"/>
      <c r="AV57" s="15"/>
      <c r="AW57" s="15"/>
      <c r="AX57" s="16"/>
      <c r="AY57" s="15"/>
      <c r="AZ57" s="14"/>
      <c r="BA57" s="159"/>
      <c r="BB57" s="16"/>
      <c r="BC57" s="15"/>
      <c r="BD57" s="15"/>
      <c r="BE57" s="16"/>
      <c r="BF57" s="15"/>
      <c r="BG57" s="15"/>
      <c r="BH57" s="16"/>
      <c r="BI57" s="15"/>
      <c r="BJ57" s="15"/>
      <c r="BK57" s="16"/>
      <c r="BL57" s="15"/>
      <c r="BM57" s="15"/>
      <c r="BN57" s="16"/>
      <c r="BO57" s="15"/>
      <c r="BP57" s="15"/>
      <c r="BQ57" s="16"/>
      <c r="BR57" s="59"/>
      <c r="BS57" s="14"/>
      <c r="BT57" s="15"/>
      <c r="BU57" s="15"/>
      <c r="BV57" s="15"/>
      <c r="BW57" s="16"/>
      <c r="BX57" s="15"/>
      <c r="BY57" s="15"/>
      <c r="BZ57" s="36"/>
      <c r="CA57" s="15"/>
      <c r="CB57" s="15"/>
      <c r="CC57" s="36"/>
      <c r="CD57" s="15"/>
      <c r="CE57" s="15"/>
      <c r="CF57" s="16"/>
      <c r="CG57" s="15"/>
      <c r="CH57" s="15"/>
      <c r="CI57" s="36"/>
      <c r="CJ57" s="15"/>
      <c r="CK57" s="15"/>
      <c r="CL57" s="36"/>
      <c r="CM57" s="15"/>
      <c r="CN57" s="15"/>
      <c r="CO57" s="36"/>
      <c r="CP57" s="21"/>
      <c r="CQ57" s="373"/>
    </row>
    <row r="58" spans="1:95" s="144" customFormat="1" ht="20.25" customHeight="1" x14ac:dyDescent="0.3">
      <c r="A58" s="156"/>
      <c r="B58" s="46"/>
      <c r="C58" s="157" t="s">
        <v>21</v>
      </c>
      <c r="D58" s="158"/>
      <c r="E58" s="15"/>
      <c r="F58" s="15"/>
      <c r="G58" s="15"/>
      <c r="H58" s="16"/>
      <c r="I58" s="15"/>
      <c r="J58" s="17"/>
      <c r="K58" s="16"/>
      <c r="L58" s="17"/>
      <c r="M58" s="17"/>
      <c r="N58" s="16"/>
      <c r="O58" s="17"/>
      <c r="P58" s="17"/>
      <c r="Q58" s="16"/>
      <c r="R58" s="19"/>
      <c r="S58" s="17"/>
      <c r="T58" s="16"/>
      <c r="U58" s="19"/>
      <c r="V58" s="17"/>
      <c r="W58" s="16"/>
      <c r="X58" s="19"/>
      <c r="Y58" s="17"/>
      <c r="Z58" s="16"/>
      <c r="AA58" s="19"/>
      <c r="AB58" s="14"/>
      <c r="AC58" s="15"/>
      <c r="AD58" s="15"/>
      <c r="AE58" s="15"/>
      <c r="AF58" s="16"/>
      <c r="AG58" s="20"/>
      <c r="AH58" s="15"/>
      <c r="AI58" s="16"/>
      <c r="AJ58" s="15"/>
      <c r="AK58" s="15"/>
      <c r="AL58" s="16"/>
      <c r="AM58" s="15"/>
      <c r="AN58" s="15"/>
      <c r="AO58" s="16"/>
      <c r="AP58" s="15"/>
      <c r="AQ58" s="15"/>
      <c r="AR58" s="16"/>
      <c r="AS58" s="15"/>
      <c r="AT58" s="15"/>
      <c r="AU58" s="16"/>
      <c r="AV58" s="15"/>
      <c r="AW58" s="15"/>
      <c r="AX58" s="16"/>
      <c r="AY58" s="15"/>
      <c r="AZ58" s="14"/>
      <c r="BA58" s="159"/>
      <c r="BB58" s="16"/>
      <c r="BC58" s="15"/>
      <c r="BD58" s="15"/>
      <c r="BE58" s="16"/>
      <c r="BF58" s="15"/>
      <c r="BG58" s="15"/>
      <c r="BH58" s="16"/>
      <c r="BI58" s="15"/>
      <c r="BJ58" s="15"/>
      <c r="BK58" s="16"/>
      <c r="BL58" s="15"/>
      <c r="BM58" s="15"/>
      <c r="BN58" s="16"/>
      <c r="BO58" s="15"/>
      <c r="BP58" s="15"/>
      <c r="BQ58" s="16"/>
      <c r="BR58" s="59"/>
      <c r="BS58" s="14"/>
      <c r="BT58" s="15"/>
      <c r="BU58" s="15"/>
      <c r="BV58" s="15"/>
      <c r="BW58" s="16"/>
      <c r="BX58" s="15"/>
      <c r="BY58" s="15"/>
      <c r="BZ58" s="16"/>
      <c r="CA58" s="15"/>
      <c r="CB58" s="15"/>
      <c r="CC58" s="36"/>
      <c r="CD58" s="15"/>
      <c r="CE58" s="15"/>
      <c r="CF58" s="16"/>
      <c r="CG58" s="15"/>
      <c r="CH58" s="15"/>
      <c r="CI58" s="36"/>
      <c r="CJ58" s="15"/>
      <c r="CK58" s="15"/>
      <c r="CL58" s="36"/>
      <c r="CM58" s="15"/>
      <c r="CN58" s="15"/>
      <c r="CO58" s="36"/>
      <c r="CP58" s="21"/>
      <c r="CQ58" s="373"/>
    </row>
    <row r="59" spans="1:95" s="144" customFormat="1" ht="23.25" customHeight="1" thickBot="1" x14ac:dyDescent="0.35">
      <c r="A59" s="156"/>
      <c r="B59" s="46"/>
      <c r="C59" s="157" t="s">
        <v>57</v>
      </c>
      <c r="D59" s="158"/>
      <c r="E59" s="15"/>
      <c r="F59" s="15"/>
      <c r="G59" s="15"/>
      <c r="H59" s="16"/>
      <c r="I59" s="15"/>
      <c r="J59" s="17"/>
      <c r="K59" s="16"/>
      <c r="L59" s="17"/>
      <c r="M59" s="17"/>
      <c r="N59" s="16"/>
      <c r="O59" s="17"/>
      <c r="P59" s="17"/>
      <c r="Q59" s="16"/>
      <c r="R59" s="19"/>
      <c r="S59" s="17"/>
      <c r="T59" s="16"/>
      <c r="U59" s="19"/>
      <c r="V59" s="17"/>
      <c r="W59" s="16"/>
      <c r="X59" s="19"/>
      <c r="Y59" s="17"/>
      <c r="Z59" s="16"/>
      <c r="AA59" s="19"/>
      <c r="AB59" s="14"/>
      <c r="AC59" s="15"/>
      <c r="AD59" s="15"/>
      <c r="AE59" s="15"/>
      <c r="AF59" s="16"/>
      <c r="AG59" s="20"/>
      <c r="AH59" s="15"/>
      <c r="AI59" s="16"/>
      <c r="AJ59" s="15"/>
      <c r="AK59" s="15"/>
      <c r="AL59" s="16"/>
      <c r="AM59" s="15"/>
      <c r="AN59" s="15"/>
      <c r="AO59" s="16"/>
      <c r="AP59" s="15"/>
      <c r="AQ59" s="15"/>
      <c r="AR59" s="16"/>
      <c r="AS59" s="15"/>
      <c r="AT59" s="15"/>
      <c r="AU59" s="16"/>
      <c r="AV59" s="15"/>
      <c r="AW59" s="15"/>
      <c r="AX59" s="16"/>
      <c r="AY59" s="15"/>
      <c r="AZ59" s="14"/>
      <c r="BA59" s="159"/>
      <c r="BB59" s="16"/>
      <c r="BC59" s="15"/>
      <c r="BD59" s="15"/>
      <c r="BE59" s="16"/>
      <c r="BF59" s="15"/>
      <c r="BG59" s="15"/>
      <c r="BH59" s="16"/>
      <c r="BI59" s="15"/>
      <c r="BJ59" s="15"/>
      <c r="BK59" s="16"/>
      <c r="BL59" s="15"/>
      <c r="BM59" s="15"/>
      <c r="BN59" s="16"/>
      <c r="BO59" s="15"/>
      <c r="BP59" s="15"/>
      <c r="BQ59" s="16"/>
      <c r="BR59" s="59"/>
      <c r="BS59" s="14"/>
      <c r="BT59" s="15"/>
      <c r="BU59" s="15"/>
      <c r="BV59" s="15"/>
      <c r="BW59" s="16"/>
      <c r="BX59" s="15"/>
      <c r="BY59" s="15"/>
      <c r="BZ59" s="16"/>
      <c r="CA59" s="15"/>
      <c r="CB59" s="15"/>
      <c r="CC59" s="36"/>
      <c r="CD59" s="15"/>
      <c r="CE59" s="15"/>
      <c r="CF59" s="16"/>
      <c r="CG59" s="15"/>
      <c r="CH59" s="15"/>
      <c r="CI59" s="36"/>
      <c r="CJ59" s="15"/>
      <c r="CK59" s="15"/>
      <c r="CL59" s="36"/>
      <c r="CM59" s="15"/>
      <c r="CN59" s="15"/>
      <c r="CO59" s="36"/>
      <c r="CP59" s="21"/>
      <c r="CQ59" s="374"/>
    </row>
    <row r="60" spans="1:95" s="144" customFormat="1" ht="83.25" customHeight="1" x14ac:dyDescent="0.3">
      <c r="A60" s="160" t="s">
        <v>58</v>
      </c>
      <c r="B60" s="119" t="s">
        <v>59</v>
      </c>
      <c r="C60" s="161" t="s">
        <v>18</v>
      </c>
      <c r="D60" s="162">
        <f>E60+F60+I60+L60+O60+R60+U60+X60+AA60</f>
        <v>148.10684000000001</v>
      </c>
      <c r="E60" s="122">
        <v>0</v>
      </c>
      <c r="F60" s="122">
        <v>0</v>
      </c>
      <c r="G60" s="122">
        <f>'[1]27'!I71</f>
        <v>0</v>
      </c>
      <c r="H60" s="123"/>
      <c r="I60" s="122">
        <f>G60+H60</f>
        <v>0</v>
      </c>
      <c r="J60" s="124">
        <f>'[1]35'!L50</f>
        <v>0</v>
      </c>
      <c r="K60" s="123">
        <v>0</v>
      </c>
      <c r="L60" s="124">
        <f>J60+K60</f>
        <v>0</v>
      </c>
      <c r="M60" s="124">
        <f>'[1]43'!O51</f>
        <v>0</v>
      </c>
      <c r="N60" s="123">
        <v>0</v>
      </c>
      <c r="O60" s="124">
        <f>M60+N60</f>
        <v>0</v>
      </c>
      <c r="P60" s="124">
        <f>'[1]49'!R51</f>
        <v>0</v>
      </c>
      <c r="Q60" s="123">
        <v>0</v>
      </c>
      <c r="R60" s="126">
        <f>P60+Q60</f>
        <v>0</v>
      </c>
      <c r="S60" s="124">
        <f>'[1]53'!U51</f>
        <v>135.27526</v>
      </c>
      <c r="T60" s="123">
        <f>T61+T62</f>
        <v>0</v>
      </c>
      <c r="U60" s="126">
        <f>S60+T60</f>
        <v>135.27526</v>
      </c>
      <c r="V60" s="124">
        <f>'[1]53'!X51</f>
        <v>0</v>
      </c>
      <c r="W60" s="123">
        <f>W61+W62</f>
        <v>0</v>
      </c>
      <c r="X60" s="126">
        <f>V60+W60</f>
        <v>0</v>
      </c>
      <c r="Y60" s="124">
        <f>'[1]53'!AA51</f>
        <v>12.831580000000001</v>
      </c>
      <c r="Z60" s="123">
        <f>Z61+Z62</f>
        <v>0</v>
      </c>
      <c r="AA60" s="126">
        <f>Y60+Z60</f>
        <v>12.831580000000001</v>
      </c>
      <c r="AB60" s="121">
        <f>AC60+AD60+AG60+AJ60+AM60+AP60+AS60+AV60+AY60</f>
        <v>77.13</v>
      </c>
      <c r="AC60" s="122">
        <v>0</v>
      </c>
      <c r="AD60" s="122">
        <v>0</v>
      </c>
      <c r="AE60" s="122">
        <v>0</v>
      </c>
      <c r="AF60" s="123"/>
      <c r="AG60" s="127">
        <f>AE60+AF60</f>
        <v>0</v>
      </c>
      <c r="AH60" s="122">
        <f>'[1]35'!AA50</f>
        <v>0</v>
      </c>
      <c r="AI60" s="123">
        <v>0</v>
      </c>
      <c r="AJ60" s="122">
        <v>0</v>
      </c>
      <c r="AK60" s="122">
        <f>'[1]43'!AD51</f>
        <v>0</v>
      </c>
      <c r="AL60" s="123">
        <v>0</v>
      </c>
      <c r="AM60" s="122">
        <f>AK60+AL60</f>
        <v>0</v>
      </c>
      <c r="AN60" s="122">
        <f>'[1]49'!AP51</f>
        <v>0</v>
      </c>
      <c r="AO60" s="123">
        <v>0</v>
      </c>
      <c r="AP60" s="122">
        <f>AN60+AO60</f>
        <v>0</v>
      </c>
      <c r="AQ60" s="124">
        <f>'[1]53'!AS51</f>
        <v>77.13</v>
      </c>
      <c r="AR60" s="123">
        <f>AR61+AR62</f>
        <v>0</v>
      </c>
      <c r="AS60" s="122">
        <f>AQ60+AR60</f>
        <v>77.13</v>
      </c>
      <c r="AT60" s="124">
        <f>'[1]53'!AV51</f>
        <v>0</v>
      </c>
      <c r="AU60" s="123">
        <v>0</v>
      </c>
      <c r="AV60" s="122">
        <f>AT60+AU60</f>
        <v>0</v>
      </c>
      <c r="AW60" s="124">
        <f>'[1]53'!AY51</f>
        <v>0</v>
      </c>
      <c r="AX60" s="123">
        <f>AX61+AX62</f>
        <v>0</v>
      </c>
      <c r="AY60" s="122">
        <f>AW60+AX60</f>
        <v>0</v>
      </c>
      <c r="AZ60" s="130">
        <f>BC60+BF60+BI60+BL60+BO60+BR60</f>
        <v>2493.1</v>
      </c>
      <c r="BA60" s="163">
        <f>'[1]33'!AK50</f>
        <v>0</v>
      </c>
      <c r="BB60" s="123">
        <v>0</v>
      </c>
      <c r="BC60" s="122">
        <f>BA60+BB60</f>
        <v>0</v>
      </c>
      <c r="BD60" s="122">
        <f>'[1]43'!AN51</f>
        <v>0</v>
      </c>
      <c r="BE60" s="123">
        <v>0</v>
      </c>
      <c r="BF60" s="122">
        <f>BD60+BE60</f>
        <v>0</v>
      </c>
      <c r="BG60" s="164">
        <f>'[1]49'!BI51</f>
        <v>0</v>
      </c>
      <c r="BH60" s="123">
        <v>0</v>
      </c>
      <c r="BI60" s="122">
        <f>BG60+BH60</f>
        <v>0</v>
      </c>
      <c r="BJ60" s="124">
        <f>'[1]53'!BL51</f>
        <v>2493.1</v>
      </c>
      <c r="BK60" s="123">
        <f>BK61+BK62</f>
        <v>0</v>
      </c>
      <c r="BL60" s="122">
        <f>BJ60+BK60</f>
        <v>2493.1</v>
      </c>
      <c r="BM60" s="124">
        <f>'[1]53'!BO51</f>
        <v>0</v>
      </c>
      <c r="BN60" s="123">
        <f>BN61+BN62</f>
        <v>0</v>
      </c>
      <c r="BO60" s="122">
        <f>BM60+BN60</f>
        <v>0</v>
      </c>
      <c r="BP60" s="124">
        <f>'[1]53'!BR51</f>
        <v>0</v>
      </c>
      <c r="BQ60" s="123">
        <f>BQ61+BQ62</f>
        <v>0</v>
      </c>
      <c r="BR60" s="165">
        <f>BP60+BQ60</f>
        <v>0</v>
      </c>
      <c r="BS60" s="121">
        <f>BT60+BU60+BX60+CA60+CD60+CG60+CJ60+CM60+CP60</f>
        <v>2718.3368399999999</v>
      </c>
      <c r="BT60" s="122">
        <f>E60+AC60</f>
        <v>0</v>
      </c>
      <c r="BU60" s="122">
        <f>F60+AD60</f>
        <v>0</v>
      </c>
      <c r="BV60" s="122">
        <f>G60+AE60</f>
        <v>0</v>
      </c>
      <c r="BW60" s="123">
        <f>H60+AF60</f>
        <v>0</v>
      </c>
      <c r="BX60" s="122">
        <f>BV60+BW60</f>
        <v>0</v>
      </c>
      <c r="BY60" s="122">
        <f>J60+AH60+BA60</f>
        <v>0</v>
      </c>
      <c r="BZ60" s="123">
        <f>K60+AI60+BB60</f>
        <v>0</v>
      </c>
      <c r="CA60" s="122">
        <f>BY60+BZ60</f>
        <v>0</v>
      </c>
      <c r="CB60" s="122">
        <f>M60+AK60+BD60</f>
        <v>0</v>
      </c>
      <c r="CC60" s="166">
        <f>N60+AL60+BE60</f>
        <v>0</v>
      </c>
      <c r="CD60" s="122">
        <f>CB60+CC60</f>
        <v>0</v>
      </c>
      <c r="CE60" s="122">
        <f>P60+AN60+BG60</f>
        <v>0</v>
      </c>
      <c r="CF60" s="123">
        <f>Q60+AO60+BH60</f>
        <v>0</v>
      </c>
      <c r="CG60" s="122">
        <f>CE60+CF60</f>
        <v>0</v>
      </c>
      <c r="CH60" s="122">
        <f>S60+AQ60+BJ60</f>
        <v>2705.5052599999999</v>
      </c>
      <c r="CI60" s="123">
        <f>T60+AR60+BK60</f>
        <v>0</v>
      </c>
      <c r="CJ60" s="122">
        <f>CH60+CI60</f>
        <v>2705.5052599999999</v>
      </c>
      <c r="CK60" s="122">
        <f>V60+AT60+BM60</f>
        <v>0</v>
      </c>
      <c r="CL60" s="123">
        <f>W60+AU60+BN60</f>
        <v>0</v>
      </c>
      <c r="CM60" s="122">
        <f>CK60+CL60</f>
        <v>0</v>
      </c>
      <c r="CN60" s="122">
        <f>Y60+AW60+BP60</f>
        <v>12.831580000000001</v>
      </c>
      <c r="CO60" s="123">
        <f>Z60+AX60+BQ60</f>
        <v>0</v>
      </c>
      <c r="CP60" s="122">
        <f>CN60+CO60</f>
        <v>12.831580000000001</v>
      </c>
      <c r="CQ60" s="167"/>
    </row>
    <row r="61" spans="1:95" s="144" customFormat="1" ht="28.5" customHeight="1" x14ac:dyDescent="0.3">
      <c r="A61" s="156"/>
      <c r="B61" s="46"/>
      <c r="C61" s="157" t="s">
        <v>56</v>
      </c>
      <c r="D61" s="158"/>
      <c r="E61" s="15"/>
      <c r="F61" s="15"/>
      <c r="G61" s="15"/>
      <c r="H61" s="16"/>
      <c r="I61" s="15"/>
      <c r="J61" s="17"/>
      <c r="K61" s="16"/>
      <c r="L61" s="17"/>
      <c r="M61" s="17"/>
      <c r="N61" s="16"/>
      <c r="O61" s="17"/>
      <c r="P61" s="17"/>
      <c r="Q61" s="16"/>
      <c r="R61" s="17"/>
      <c r="S61" s="17"/>
      <c r="T61" s="16"/>
      <c r="U61" s="17"/>
      <c r="V61" s="17"/>
      <c r="W61" s="16"/>
      <c r="X61" s="17"/>
      <c r="Y61" s="17"/>
      <c r="Z61" s="16"/>
      <c r="AA61" s="17"/>
      <c r="AB61" s="35"/>
      <c r="AC61" s="15"/>
      <c r="AD61" s="15"/>
      <c r="AE61" s="15"/>
      <c r="AF61" s="16"/>
      <c r="AG61" s="20"/>
      <c r="AH61" s="15"/>
      <c r="AI61" s="16"/>
      <c r="AJ61" s="15"/>
      <c r="AK61" s="15"/>
      <c r="AL61" s="16"/>
      <c r="AM61" s="15"/>
      <c r="AN61" s="15"/>
      <c r="AO61" s="16"/>
      <c r="AP61" s="15"/>
      <c r="AQ61" s="15"/>
      <c r="AR61" s="16"/>
      <c r="AS61" s="15"/>
      <c r="AT61" s="15"/>
      <c r="AU61" s="16"/>
      <c r="AV61" s="15"/>
      <c r="AW61" s="15"/>
      <c r="AX61" s="16"/>
      <c r="AY61" s="15"/>
      <c r="AZ61" s="35"/>
      <c r="BA61" s="15"/>
      <c r="BB61" s="16"/>
      <c r="BC61" s="15"/>
      <c r="BD61" s="15"/>
      <c r="BE61" s="16"/>
      <c r="BF61" s="15"/>
      <c r="BG61" s="15"/>
      <c r="BH61" s="16"/>
      <c r="BI61" s="15"/>
      <c r="BJ61" s="15"/>
      <c r="BK61" s="16"/>
      <c r="BL61" s="15"/>
      <c r="BM61" s="15"/>
      <c r="BN61" s="16"/>
      <c r="BO61" s="15"/>
      <c r="BP61" s="15"/>
      <c r="BQ61" s="16"/>
      <c r="BR61" s="15"/>
      <c r="BS61" s="35"/>
      <c r="BT61" s="15"/>
      <c r="BU61" s="15"/>
      <c r="BV61" s="15"/>
      <c r="BW61" s="16"/>
      <c r="BX61" s="15"/>
      <c r="BY61" s="15"/>
      <c r="BZ61" s="16"/>
      <c r="CA61" s="15"/>
      <c r="CB61" s="15"/>
      <c r="CC61" s="36"/>
      <c r="CD61" s="15"/>
      <c r="CE61" s="15"/>
      <c r="CF61" s="16"/>
      <c r="CG61" s="15"/>
      <c r="CH61" s="15"/>
      <c r="CI61" s="16"/>
      <c r="CJ61" s="15"/>
      <c r="CK61" s="15"/>
      <c r="CL61" s="16"/>
      <c r="CM61" s="15"/>
      <c r="CN61" s="15"/>
      <c r="CO61" s="16"/>
      <c r="CP61" s="15"/>
      <c r="CQ61" s="60"/>
    </row>
    <row r="62" spans="1:95" s="144" customFormat="1" ht="28.5" customHeight="1" x14ac:dyDescent="0.3">
      <c r="A62" s="156"/>
      <c r="B62" s="46"/>
      <c r="C62" s="157" t="s">
        <v>23</v>
      </c>
      <c r="D62" s="158"/>
      <c r="E62" s="15"/>
      <c r="F62" s="15"/>
      <c r="G62" s="15"/>
      <c r="H62" s="16"/>
      <c r="I62" s="15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35"/>
      <c r="AC62" s="15"/>
      <c r="AD62" s="15"/>
      <c r="AE62" s="15"/>
      <c r="AF62" s="16"/>
      <c r="AG62" s="20"/>
      <c r="AH62" s="15"/>
      <c r="AI62" s="16"/>
      <c r="AJ62" s="15"/>
      <c r="AK62" s="15"/>
      <c r="AL62" s="16"/>
      <c r="AM62" s="15"/>
      <c r="AN62" s="15"/>
      <c r="AO62" s="16"/>
      <c r="AP62" s="15"/>
      <c r="AQ62" s="15"/>
      <c r="AR62" s="16"/>
      <c r="AS62" s="15"/>
      <c r="AT62" s="15"/>
      <c r="AU62" s="16"/>
      <c r="AV62" s="15"/>
      <c r="AW62" s="15"/>
      <c r="AX62" s="16"/>
      <c r="AY62" s="15"/>
      <c r="AZ62" s="35"/>
      <c r="BA62" s="15"/>
      <c r="BB62" s="16"/>
      <c r="BC62" s="15"/>
      <c r="BD62" s="15"/>
      <c r="BE62" s="16"/>
      <c r="BF62" s="15"/>
      <c r="BG62" s="15"/>
      <c r="BH62" s="16"/>
      <c r="BI62" s="15"/>
      <c r="BJ62" s="15"/>
      <c r="BK62" s="16"/>
      <c r="BL62" s="15"/>
      <c r="BM62" s="15"/>
      <c r="BN62" s="16"/>
      <c r="BO62" s="15"/>
      <c r="BP62" s="15"/>
      <c r="BQ62" s="16"/>
      <c r="BR62" s="15"/>
      <c r="BS62" s="35"/>
      <c r="BT62" s="15"/>
      <c r="BU62" s="15"/>
      <c r="BV62" s="15"/>
      <c r="BW62" s="16"/>
      <c r="BX62" s="15"/>
      <c r="BY62" s="15"/>
      <c r="BZ62" s="16"/>
      <c r="CA62" s="15"/>
      <c r="CB62" s="15"/>
      <c r="CC62" s="36"/>
      <c r="CD62" s="15"/>
      <c r="CE62" s="15"/>
      <c r="CF62" s="16"/>
      <c r="CG62" s="15"/>
      <c r="CH62" s="15"/>
      <c r="CI62" s="16"/>
      <c r="CJ62" s="15"/>
      <c r="CK62" s="15"/>
      <c r="CL62" s="16"/>
      <c r="CM62" s="15"/>
      <c r="CN62" s="15"/>
      <c r="CO62" s="16"/>
      <c r="CP62" s="15"/>
      <c r="CQ62" s="60"/>
    </row>
    <row r="63" spans="1:95" s="144" customFormat="1" ht="70.5" customHeight="1" thickBot="1" x14ac:dyDescent="0.35">
      <c r="A63" s="168"/>
      <c r="B63" s="169" t="s">
        <v>52</v>
      </c>
      <c r="C63" s="170"/>
      <c r="D63" s="171">
        <f>E63+F63+I63+L63+O63+R63+U63+X63+AA63</f>
        <v>358.63357999999994</v>
      </c>
      <c r="E63" s="172">
        <f t="shared" ref="E63:AA63" si="11">E60+E56</f>
        <v>0</v>
      </c>
      <c r="F63" s="172">
        <f t="shared" si="11"/>
        <v>0</v>
      </c>
      <c r="G63" s="172">
        <f t="shared" si="11"/>
        <v>0</v>
      </c>
      <c r="H63" s="173">
        <f t="shared" si="11"/>
        <v>0</v>
      </c>
      <c r="I63" s="172">
        <f t="shared" si="11"/>
        <v>0</v>
      </c>
      <c r="J63" s="174">
        <f t="shared" si="11"/>
        <v>52.631999999999998</v>
      </c>
      <c r="K63" s="175">
        <f t="shared" si="11"/>
        <v>0</v>
      </c>
      <c r="L63" s="174">
        <f t="shared" si="11"/>
        <v>52.631999999999998</v>
      </c>
      <c r="M63" s="174">
        <f t="shared" si="11"/>
        <v>26.31579</v>
      </c>
      <c r="N63" s="175">
        <f t="shared" si="11"/>
        <v>0</v>
      </c>
      <c r="O63" s="174">
        <f t="shared" si="11"/>
        <v>26.31579</v>
      </c>
      <c r="P63" s="174">
        <f>P60+P56</f>
        <v>26.31579</v>
      </c>
      <c r="Q63" s="175">
        <f t="shared" si="11"/>
        <v>0</v>
      </c>
      <c r="R63" s="176">
        <f t="shared" si="11"/>
        <v>26.31579</v>
      </c>
      <c r="S63" s="174">
        <f t="shared" si="11"/>
        <v>187.90683999999999</v>
      </c>
      <c r="T63" s="175">
        <f t="shared" si="11"/>
        <v>0</v>
      </c>
      <c r="U63" s="176">
        <f t="shared" si="11"/>
        <v>187.90683999999999</v>
      </c>
      <c r="V63" s="174">
        <f t="shared" si="11"/>
        <v>52.63158</v>
      </c>
      <c r="W63" s="175">
        <f t="shared" si="11"/>
        <v>0</v>
      </c>
      <c r="X63" s="176">
        <f t="shared" si="11"/>
        <v>52.63158</v>
      </c>
      <c r="Y63" s="174">
        <f t="shared" si="11"/>
        <v>12.831580000000001</v>
      </c>
      <c r="Z63" s="175">
        <f t="shared" si="11"/>
        <v>0</v>
      </c>
      <c r="AA63" s="176">
        <f t="shared" si="11"/>
        <v>12.831580000000001</v>
      </c>
      <c r="AB63" s="177">
        <f>AC63+AD63+AG63+AJ63+AM63+AP63+AS63+AV63+AY63</f>
        <v>997.13</v>
      </c>
      <c r="AC63" s="172">
        <f t="shared" ref="AC63:BG63" si="12">AC60+AC56</f>
        <v>0</v>
      </c>
      <c r="AD63" s="172">
        <f t="shared" si="12"/>
        <v>0</v>
      </c>
      <c r="AE63" s="172">
        <f t="shared" si="12"/>
        <v>0</v>
      </c>
      <c r="AF63" s="173">
        <f t="shared" si="12"/>
        <v>0</v>
      </c>
      <c r="AG63" s="178">
        <f t="shared" si="12"/>
        <v>0</v>
      </c>
      <c r="AH63" s="172">
        <f t="shared" si="12"/>
        <v>180</v>
      </c>
      <c r="AI63" s="175">
        <f t="shared" si="12"/>
        <v>0</v>
      </c>
      <c r="AJ63" s="172">
        <f t="shared" si="12"/>
        <v>180</v>
      </c>
      <c r="AK63" s="172">
        <f t="shared" si="12"/>
        <v>90</v>
      </c>
      <c r="AL63" s="175">
        <f t="shared" si="12"/>
        <v>0</v>
      </c>
      <c r="AM63" s="172">
        <f t="shared" si="12"/>
        <v>90</v>
      </c>
      <c r="AN63" s="172">
        <f t="shared" si="12"/>
        <v>90</v>
      </c>
      <c r="AO63" s="175">
        <f t="shared" si="12"/>
        <v>0</v>
      </c>
      <c r="AP63" s="172">
        <f t="shared" si="12"/>
        <v>90</v>
      </c>
      <c r="AQ63" s="174">
        <f t="shared" si="12"/>
        <v>277.13</v>
      </c>
      <c r="AR63" s="175">
        <f t="shared" si="12"/>
        <v>0</v>
      </c>
      <c r="AS63" s="176">
        <f t="shared" si="12"/>
        <v>277.13</v>
      </c>
      <c r="AT63" s="174">
        <f t="shared" si="12"/>
        <v>180</v>
      </c>
      <c r="AU63" s="175">
        <f t="shared" si="12"/>
        <v>0</v>
      </c>
      <c r="AV63" s="176">
        <f t="shared" si="12"/>
        <v>180</v>
      </c>
      <c r="AW63" s="174">
        <f t="shared" si="12"/>
        <v>180</v>
      </c>
      <c r="AX63" s="175">
        <f t="shared" si="12"/>
        <v>0</v>
      </c>
      <c r="AY63" s="176">
        <f t="shared" si="12"/>
        <v>180</v>
      </c>
      <c r="AZ63" s="99">
        <f>BC63+BF63+BI63+BL63+BO63+BR63</f>
        <v>6573.1</v>
      </c>
      <c r="BA63" s="177">
        <f t="shared" si="12"/>
        <v>820</v>
      </c>
      <c r="BB63" s="175">
        <f t="shared" si="12"/>
        <v>0</v>
      </c>
      <c r="BC63" s="172">
        <f t="shared" si="12"/>
        <v>820</v>
      </c>
      <c r="BD63" s="172">
        <f t="shared" si="12"/>
        <v>410</v>
      </c>
      <c r="BE63" s="175">
        <f t="shared" si="12"/>
        <v>0</v>
      </c>
      <c r="BF63" s="179">
        <f>BD63+BE63</f>
        <v>410</v>
      </c>
      <c r="BG63" s="172">
        <f t="shared" si="12"/>
        <v>410</v>
      </c>
      <c r="BH63" s="175">
        <f>BH60+BH56</f>
        <v>0</v>
      </c>
      <c r="BI63" s="179">
        <f>BG63+BH63</f>
        <v>410</v>
      </c>
      <c r="BJ63" s="174">
        <f t="shared" ref="BJ63:BR63" si="13">BJ60+BJ56</f>
        <v>3293.1</v>
      </c>
      <c r="BK63" s="175">
        <f t="shared" si="13"/>
        <v>0</v>
      </c>
      <c r="BL63" s="176">
        <f t="shared" si="13"/>
        <v>3293.1</v>
      </c>
      <c r="BM63" s="174">
        <f t="shared" si="13"/>
        <v>820</v>
      </c>
      <c r="BN63" s="175">
        <f t="shared" si="13"/>
        <v>0</v>
      </c>
      <c r="BO63" s="176">
        <f t="shared" si="13"/>
        <v>820</v>
      </c>
      <c r="BP63" s="174">
        <f t="shared" si="13"/>
        <v>820</v>
      </c>
      <c r="BQ63" s="175">
        <f t="shared" si="13"/>
        <v>0</v>
      </c>
      <c r="BR63" s="176">
        <f t="shared" si="13"/>
        <v>820</v>
      </c>
      <c r="BS63" s="180">
        <f>BT63+BU63+BX63+CA63+CD63+CG63+CJ63+CM63+CP63</f>
        <v>7928.8635800000002</v>
      </c>
      <c r="BT63" s="179">
        <f>BT60+BT56</f>
        <v>0</v>
      </c>
      <c r="BU63" s="179">
        <f>BU60+BU56</f>
        <v>0</v>
      </c>
      <c r="BV63" s="179">
        <f>BV60+BV56</f>
        <v>0</v>
      </c>
      <c r="BW63" s="175">
        <f>BW60+BW56</f>
        <v>0</v>
      </c>
      <c r="BX63" s="179">
        <f>BX60+BX56</f>
        <v>0</v>
      </c>
      <c r="BY63" s="179">
        <f>J63+AH63+BA63</f>
        <v>1052.6320000000001</v>
      </c>
      <c r="BZ63" s="175">
        <f>K63+AI63+BB63</f>
        <v>0</v>
      </c>
      <c r="CA63" s="179">
        <f t="shared" ref="CA63:CP63" si="14">CA60+CA56</f>
        <v>1052.6320000000001</v>
      </c>
      <c r="CB63" s="179">
        <f t="shared" si="14"/>
        <v>526.31578999999999</v>
      </c>
      <c r="CC63" s="173">
        <f t="shared" si="14"/>
        <v>0</v>
      </c>
      <c r="CD63" s="179">
        <f t="shared" si="14"/>
        <v>526.31578999999999</v>
      </c>
      <c r="CE63" s="179">
        <f t="shared" si="14"/>
        <v>526.31578999999999</v>
      </c>
      <c r="CF63" s="175">
        <f t="shared" si="14"/>
        <v>0</v>
      </c>
      <c r="CG63" s="181">
        <f t="shared" si="14"/>
        <v>526.31578999999999</v>
      </c>
      <c r="CH63" s="179">
        <f t="shared" si="14"/>
        <v>3758.1368400000001</v>
      </c>
      <c r="CI63" s="175">
        <f t="shared" si="14"/>
        <v>0</v>
      </c>
      <c r="CJ63" s="181">
        <f t="shared" si="14"/>
        <v>3758.1368400000001</v>
      </c>
      <c r="CK63" s="179">
        <f t="shared" si="14"/>
        <v>1052.63158</v>
      </c>
      <c r="CL63" s="175">
        <f t="shared" si="14"/>
        <v>0</v>
      </c>
      <c r="CM63" s="181">
        <f t="shared" si="14"/>
        <v>1052.63158</v>
      </c>
      <c r="CN63" s="179">
        <f t="shared" si="14"/>
        <v>1012.83158</v>
      </c>
      <c r="CO63" s="175">
        <f t="shared" si="14"/>
        <v>0</v>
      </c>
      <c r="CP63" s="181">
        <f t="shared" si="14"/>
        <v>1012.83158</v>
      </c>
      <c r="CQ63" s="182"/>
    </row>
    <row r="64" spans="1:95" s="144" customFormat="1" ht="15" customHeight="1" x14ac:dyDescent="0.3">
      <c r="A64" s="386" t="s">
        <v>60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87"/>
      <c r="CD64" s="387"/>
      <c r="CE64" s="387"/>
      <c r="CF64" s="387"/>
      <c r="CG64" s="387"/>
      <c r="CH64" s="387"/>
      <c r="CI64" s="387"/>
      <c r="CJ64" s="387"/>
      <c r="CK64" s="387"/>
      <c r="CL64" s="387"/>
      <c r="CM64" s="387"/>
      <c r="CN64" s="387"/>
      <c r="CO64" s="387"/>
      <c r="CP64" s="388"/>
      <c r="CQ64" s="183"/>
    </row>
    <row r="65" spans="1:95" s="144" customFormat="1" ht="15.75" customHeight="1" thickBot="1" x14ac:dyDescent="0.35">
      <c r="A65" s="389" t="s">
        <v>61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  <c r="BL65" s="390"/>
      <c r="BM65" s="390"/>
      <c r="BN65" s="390"/>
      <c r="BO65" s="390"/>
      <c r="BP65" s="390"/>
      <c r="BQ65" s="390"/>
      <c r="BR65" s="390"/>
      <c r="BS65" s="390"/>
      <c r="BT65" s="390"/>
      <c r="BU65" s="390"/>
      <c r="BV65" s="390"/>
      <c r="BW65" s="390"/>
      <c r="BX65" s="390"/>
      <c r="BY65" s="390"/>
      <c r="BZ65" s="390"/>
      <c r="CA65" s="390"/>
      <c r="CB65" s="390"/>
      <c r="CC65" s="390"/>
      <c r="CD65" s="390"/>
      <c r="CE65" s="390"/>
      <c r="CF65" s="390"/>
      <c r="CG65" s="390"/>
      <c r="CH65" s="390"/>
      <c r="CI65" s="390"/>
      <c r="CJ65" s="390"/>
      <c r="CK65" s="390"/>
      <c r="CL65" s="390"/>
      <c r="CM65" s="390"/>
      <c r="CN65" s="390"/>
      <c r="CO65" s="390"/>
      <c r="CP65" s="391"/>
      <c r="CQ65" s="183"/>
    </row>
    <row r="66" spans="1:95" s="144" customFormat="1" ht="77.25" customHeight="1" x14ac:dyDescent="0.3">
      <c r="A66" s="146" t="s">
        <v>62</v>
      </c>
      <c r="B66" s="147" t="s">
        <v>63</v>
      </c>
      <c r="C66" s="148" t="s">
        <v>18</v>
      </c>
      <c r="D66" s="158">
        <f>E66+F66+I66+L66+O66+R66+U66+X66+AA66</f>
        <v>61168.252030000003</v>
      </c>
      <c r="E66" s="15">
        <v>4728.52027</v>
      </c>
      <c r="F66" s="15">
        <v>5368.0388700000003</v>
      </c>
      <c r="G66" s="15">
        <f>'[1]27'!I48</f>
        <v>6595.9817400000002</v>
      </c>
      <c r="H66" s="16"/>
      <c r="I66" s="15">
        <f>G66+H66</f>
        <v>6595.9817400000002</v>
      </c>
      <c r="J66" s="17">
        <f>'[1]35'!L54</f>
        <v>6398.7675300000001</v>
      </c>
      <c r="K66" s="16">
        <v>0</v>
      </c>
      <c r="L66" s="17">
        <f>J66+K66</f>
        <v>6398.7675300000001</v>
      </c>
      <c r="M66" s="17">
        <f>'[1]43'!O55</f>
        <v>6123.9690899999987</v>
      </c>
      <c r="N66" s="16">
        <v>0</v>
      </c>
      <c r="O66" s="17">
        <f>M66+N66</f>
        <v>6123.9690899999987</v>
      </c>
      <c r="P66" s="17">
        <f>'[1]49'!R57</f>
        <v>9080.61139</v>
      </c>
      <c r="Q66" s="16">
        <v>0</v>
      </c>
      <c r="R66" s="19">
        <f>P66+Q66</f>
        <v>9080.61139</v>
      </c>
      <c r="S66" s="17">
        <f>'[1]53'!U57</f>
        <v>7926.8668500000003</v>
      </c>
      <c r="T66" s="16">
        <v>0</v>
      </c>
      <c r="U66" s="19">
        <f>S66+T66</f>
        <v>7926.8668500000003</v>
      </c>
      <c r="V66" s="17">
        <f>'[1]53'!X57</f>
        <v>7520.4140600000001</v>
      </c>
      <c r="W66" s="16">
        <v>0</v>
      </c>
      <c r="X66" s="19">
        <f>V66+W66</f>
        <v>7520.4140600000001</v>
      </c>
      <c r="Y66" s="17">
        <f>'[1]53'!AA57</f>
        <v>7425.08223</v>
      </c>
      <c r="Z66" s="16">
        <v>0</v>
      </c>
      <c r="AA66" s="19">
        <f>Y66+Z66</f>
        <v>7425.08223</v>
      </c>
      <c r="AB66" s="14">
        <f>AC66+AD66+AG66+AJ66+AM66+AP66+AS66+AV66+AY66</f>
        <v>1571.34194</v>
      </c>
      <c r="AC66" s="15">
        <v>0</v>
      </c>
      <c r="AD66" s="15">
        <v>0</v>
      </c>
      <c r="AE66" s="15">
        <f>'[1]27'!X48</f>
        <v>95.441940000000002</v>
      </c>
      <c r="AF66" s="16"/>
      <c r="AG66" s="20">
        <f>AE66+AF66</f>
        <v>95.441940000000002</v>
      </c>
      <c r="AH66" s="15">
        <v>0</v>
      </c>
      <c r="AI66" s="16">
        <v>0</v>
      </c>
      <c r="AJ66" s="15">
        <v>0</v>
      </c>
      <c r="AK66" s="15">
        <f t="shared" ref="AK66:AY66" si="15">AK67</f>
        <v>97.500000000000014</v>
      </c>
      <c r="AL66" s="16">
        <f t="shared" si="15"/>
        <v>0</v>
      </c>
      <c r="AM66" s="15">
        <f t="shared" si="15"/>
        <v>97.500000000000014</v>
      </c>
      <c r="AN66" s="122">
        <f>'[1]49'!AP57</f>
        <v>90.399999999999991</v>
      </c>
      <c r="AO66" s="16">
        <f t="shared" si="15"/>
        <v>0</v>
      </c>
      <c r="AP66" s="15">
        <f t="shared" si="15"/>
        <v>90.399999999999991</v>
      </c>
      <c r="AQ66" s="122">
        <f>'[1]53'!AS57</f>
        <v>1096</v>
      </c>
      <c r="AR66" s="16">
        <v>0</v>
      </c>
      <c r="AS66" s="15">
        <f>AQ66+AR66</f>
        <v>1096</v>
      </c>
      <c r="AT66" s="122">
        <f>'[1]53'!AV57</f>
        <v>96</v>
      </c>
      <c r="AU66" s="16">
        <f t="shared" si="15"/>
        <v>0</v>
      </c>
      <c r="AV66" s="15">
        <f t="shared" si="15"/>
        <v>96</v>
      </c>
      <c r="AW66" s="122">
        <f>'[1]53'!AY57</f>
        <v>96</v>
      </c>
      <c r="AX66" s="16">
        <f t="shared" si="15"/>
        <v>0</v>
      </c>
      <c r="AY66" s="15">
        <f t="shared" si="15"/>
        <v>96</v>
      </c>
      <c r="AZ66" s="29">
        <f>BC66+BF66+BI66+BL66+BO66+BR66</f>
        <v>0</v>
      </c>
      <c r="BA66" s="23">
        <v>0</v>
      </c>
      <c r="BB66" s="24">
        <v>0</v>
      </c>
      <c r="BC66" s="23">
        <f>BA66+BB66</f>
        <v>0</v>
      </c>
      <c r="BD66" s="23">
        <v>0</v>
      </c>
      <c r="BE66" s="24">
        <v>0</v>
      </c>
      <c r="BF66" s="23">
        <f>BD66+BE66</f>
        <v>0</v>
      </c>
      <c r="BG66" s="23">
        <v>0</v>
      </c>
      <c r="BH66" s="24">
        <v>0</v>
      </c>
      <c r="BI66" s="23">
        <f>BG66+BH66</f>
        <v>0</v>
      </c>
      <c r="BJ66" s="122">
        <f>'[1]53'!BL57</f>
        <v>0</v>
      </c>
      <c r="BK66" s="24">
        <v>0</v>
      </c>
      <c r="BL66" s="23">
        <f>BJ66+BK66</f>
        <v>0</v>
      </c>
      <c r="BM66" s="122">
        <f>'[1]53'!BO57</f>
        <v>0</v>
      </c>
      <c r="BN66" s="24">
        <v>0</v>
      </c>
      <c r="BO66" s="23">
        <f>BM66+BN66</f>
        <v>0</v>
      </c>
      <c r="BP66" s="122">
        <f>'[1]53'!BR57</f>
        <v>0</v>
      </c>
      <c r="BQ66" s="24">
        <v>0</v>
      </c>
      <c r="BR66" s="23">
        <f>BP66+BQ66</f>
        <v>0</v>
      </c>
      <c r="BS66" s="14">
        <f>BT66+BU66+BX66+CA66+CD66+CG66+CJ66+CM66+CP66</f>
        <v>62739.593970000002</v>
      </c>
      <c r="BT66" s="15">
        <f t="shared" ref="BT66:BW67" si="16">E66+AC66</f>
        <v>4728.52027</v>
      </c>
      <c r="BU66" s="15">
        <f t="shared" si="16"/>
        <v>5368.0388700000003</v>
      </c>
      <c r="BV66" s="15">
        <f t="shared" si="16"/>
        <v>6691.4236799999999</v>
      </c>
      <c r="BW66" s="16">
        <f t="shared" si="16"/>
        <v>0</v>
      </c>
      <c r="BX66" s="15">
        <f>BV66+BW66</f>
        <v>6691.4236799999999</v>
      </c>
      <c r="BY66" s="15">
        <f>J66+AH66+BA66</f>
        <v>6398.7675300000001</v>
      </c>
      <c r="BZ66" s="16">
        <f>K66+AI66+BB66</f>
        <v>0</v>
      </c>
      <c r="CA66" s="15">
        <f>BY66+BZ66</f>
        <v>6398.7675300000001</v>
      </c>
      <c r="CB66" s="15">
        <f>M66+AK66</f>
        <v>6221.4690899999987</v>
      </c>
      <c r="CC66" s="123">
        <f>N66+AL66</f>
        <v>0</v>
      </c>
      <c r="CD66" s="15">
        <f>CB66+CC66</f>
        <v>6221.4690899999987</v>
      </c>
      <c r="CE66" s="15">
        <f>P66+AN66+BG66</f>
        <v>9171.0113899999997</v>
      </c>
      <c r="CF66" s="123">
        <f>Q66+AO66+BH66</f>
        <v>0</v>
      </c>
      <c r="CG66" s="122">
        <f>CE66+CF66</f>
        <v>9171.0113899999997</v>
      </c>
      <c r="CH66" s="15">
        <f>S66+AQ66+BJ66</f>
        <v>9022.8668500000003</v>
      </c>
      <c r="CI66" s="123">
        <f>T66+AR66+BK66</f>
        <v>0</v>
      </c>
      <c r="CJ66" s="122">
        <f>CH66+CI66</f>
        <v>9022.8668500000003</v>
      </c>
      <c r="CK66" s="15">
        <f>V66+AT66+BM66</f>
        <v>7616.4140600000001</v>
      </c>
      <c r="CL66" s="123">
        <f>W66+AU66+BN66</f>
        <v>0</v>
      </c>
      <c r="CM66" s="122">
        <f>CK66+CL66</f>
        <v>7616.4140600000001</v>
      </c>
      <c r="CN66" s="15">
        <f>Y66+AW66+BP66</f>
        <v>7521.08223</v>
      </c>
      <c r="CO66" s="123">
        <f>Z66+AX66+BQ66</f>
        <v>0</v>
      </c>
      <c r="CP66" s="59">
        <f>CN66+CO66</f>
        <v>7521.08223</v>
      </c>
      <c r="CQ66" s="404"/>
    </row>
    <row r="67" spans="1:95" s="144" customFormat="1" ht="105.75" customHeight="1" thickBot="1" x14ac:dyDescent="0.35">
      <c r="A67" s="184" t="s">
        <v>64</v>
      </c>
      <c r="B67" s="185" t="s">
        <v>65</v>
      </c>
      <c r="C67" s="186" t="s">
        <v>66</v>
      </c>
      <c r="D67" s="171">
        <f>E67+F67+I67+L67+O67+R67+U67+X67+AA67</f>
        <v>0</v>
      </c>
      <c r="E67" s="122">
        <v>0</v>
      </c>
      <c r="F67" s="122">
        <v>0</v>
      </c>
      <c r="G67" s="122"/>
      <c r="H67" s="123"/>
      <c r="I67" s="122">
        <v>0</v>
      </c>
      <c r="J67" s="124">
        <v>0</v>
      </c>
      <c r="K67" s="123">
        <v>0</v>
      </c>
      <c r="L67" s="124">
        <v>0</v>
      </c>
      <c r="M67" s="124">
        <v>0</v>
      </c>
      <c r="N67" s="123">
        <v>0</v>
      </c>
      <c r="O67" s="124">
        <v>0</v>
      </c>
      <c r="P67" s="124">
        <v>0</v>
      </c>
      <c r="Q67" s="123">
        <v>0</v>
      </c>
      <c r="R67" s="126">
        <f>P67+Q67</f>
        <v>0</v>
      </c>
      <c r="S67" s="124">
        <v>0</v>
      </c>
      <c r="T67" s="123">
        <v>0</v>
      </c>
      <c r="U67" s="126">
        <f>S67+T67</f>
        <v>0</v>
      </c>
      <c r="V67" s="124">
        <v>0</v>
      </c>
      <c r="W67" s="123">
        <v>0</v>
      </c>
      <c r="X67" s="126">
        <f>V67+W67</f>
        <v>0</v>
      </c>
      <c r="Y67" s="124">
        <v>0</v>
      </c>
      <c r="Z67" s="123">
        <v>0</v>
      </c>
      <c r="AA67" s="126">
        <f>Y67+Z67</f>
        <v>0</v>
      </c>
      <c r="AB67" s="177">
        <f>AC67+AD67+AG67+AJ67+AM67+AP67+AS67+AV67+AY67</f>
        <v>475.9</v>
      </c>
      <c r="AC67" s="122">
        <v>0</v>
      </c>
      <c r="AD67" s="122">
        <v>0</v>
      </c>
      <c r="AE67" s="122"/>
      <c r="AF67" s="123"/>
      <c r="AG67" s="127">
        <v>0</v>
      </c>
      <c r="AH67" s="122">
        <v>0</v>
      </c>
      <c r="AI67" s="123">
        <v>0</v>
      </c>
      <c r="AJ67" s="122">
        <v>0</v>
      </c>
      <c r="AK67" s="122">
        <f>'[1]43'!AD56</f>
        <v>97.500000000000014</v>
      </c>
      <c r="AL67" s="123">
        <v>0</v>
      </c>
      <c r="AM67" s="122">
        <f>AK67+AL67</f>
        <v>97.500000000000014</v>
      </c>
      <c r="AN67" s="122">
        <f>'[1]48'!AP56</f>
        <v>90.399999999999991</v>
      </c>
      <c r="AO67" s="123">
        <v>0</v>
      </c>
      <c r="AP67" s="122">
        <f>AN67+AO67</f>
        <v>90.399999999999991</v>
      </c>
      <c r="AQ67" s="122">
        <f>'[1]52'!AS58</f>
        <v>96</v>
      </c>
      <c r="AR67" s="123">
        <v>0</v>
      </c>
      <c r="AS67" s="122">
        <f>AQ67+AR67</f>
        <v>96</v>
      </c>
      <c r="AT67" s="122">
        <f>'[1]52'!AV58</f>
        <v>96</v>
      </c>
      <c r="AU67" s="123">
        <v>0</v>
      </c>
      <c r="AV67" s="122">
        <f>AT67+AU67</f>
        <v>96</v>
      </c>
      <c r="AW67" s="122">
        <f>'[1]52'!AY58</f>
        <v>96</v>
      </c>
      <c r="AX67" s="123">
        <v>0</v>
      </c>
      <c r="AY67" s="122">
        <f>AW67+AX67</f>
        <v>96</v>
      </c>
      <c r="AZ67" s="29">
        <f>BC67+BF67+BI67+BL67+BO67+BR67</f>
        <v>0</v>
      </c>
      <c r="BA67" s="122">
        <v>0</v>
      </c>
      <c r="BB67" s="123">
        <v>0</v>
      </c>
      <c r="BC67" s="122">
        <v>0</v>
      </c>
      <c r="BD67" s="122">
        <v>0</v>
      </c>
      <c r="BE67" s="123">
        <v>0</v>
      </c>
      <c r="BF67" s="122">
        <v>0</v>
      </c>
      <c r="BG67" s="122">
        <v>0</v>
      </c>
      <c r="BH67" s="123">
        <v>0</v>
      </c>
      <c r="BI67" s="122">
        <v>0</v>
      </c>
      <c r="BJ67" s="122">
        <v>0</v>
      </c>
      <c r="BK67" s="123">
        <v>0</v>
      </c>
      <c r="BL67" s="122">
        <v>0</v>
      </c>
      <c r="BM67" s="122">
        <v>0</v>
      </c>
      <c r="BN67" s="123">
        <v>0</v>
      </c>
      <c r="BO67" s="122">
        <v>0</v>
      </c>
      <c r="BP67" s="122">
        <v>0</v>
      </c>
      <c r="BQ67" s="123">
        <v>0</v>
      </c>
      <c r="BR67" s="122">
        <v>0</v>
      </c>
      <c r="BS67" s="14">
        <f>BT67+BU67+BX67+CA67+CD67+CG67+CJ67+CM67+CP67</f>
        <v>475.9</v>
      </c>
      <c r="BT67" s="122">
        <f t="shared" si="16"/>
        <v>0</v>
      </c>
      <c r="BU67" s="122">
        <f t="shared" si="16"/>
        <v>0</v>
      </c>
      <c r="BV67" s="122">
        <f t="shared" si="16"/>
        <v>0</v>
      </c>
      <c r="BW67" s="123">
        <f t="shared" si="16"/>
        <v>0</v>
      </c>
      <c r="BX67" s="122">
        <f>BV67+BW67</f>
        <v>0</v>
      </c>
      <c r="BY67" s="122">
        <f>J67+AH67+BA67</f>
        <v>0</v>
      </c>
      <c r="BZ67" s="123">
        <f>K67+AI67+BB67</f>
        <v>0</v>
      </c>
      <c r="CA67" s="122">
        <f>BY67+BZ67</f>
        <v>0</v>
      </c>
      <c r="CB67" s="122">
        <f>M67+AK67</f>
        <v>97.500000000000014</v>
      </c>
      <c r="CC67" s="123">
        <f>N67+AL67</f>
        <v>0</v>
      </c>
      <c r="CD67" s="122">
        <f>CB67+CC67</f>
        <v>97.500000000000014</v>
      </c>
      <c r="CE67" s="15">
        <f>P67+AN67+BG67</f>
        <v>90.399999999999991</v>
      </c>
      <c r="CF67" s="123">
        <f>Q67+AO67+BH67</f>
        <v>0</v>
      </c>
      <c r="CG67" s="122">
        <f>CE67+CF67</f>
        <v>90.399999999999991</v>
      </c>
      <c r="CH67" s="15">
        <f>S67+AQ67+BJ67</f>
        <v>96</v>
      </c>
      <c r="CI67" s="123">
        <f>T67+AR67+BK67</f>
        <v>0</v>
      </c>
      <c r="CJ67" s="122">
        <f>CH67+CI67</f>
        <v>96</v>
      </c>
      <c r="CK67" s="15">
        <f>V67+AT67+BM67</f>
        <v>96</v>
      </c>
      <c r="CL67" s="123">
        <f>W67+AU67+BN67</f>
        <v>0</v>
      </c>
      <c r="CM67" s="122">
        <f>CK67+CL67</f>
        <v>96</v>
      </c>
      <c r="CN67" s="15">
        <f>Y67+AW67+BP67</f>
        <v>96</v>
      </c>
      <c r="CO67" s="123">
        <f>Z67+AX67+BQ67</f>
        <v>0</v>
      </c>
      <c r="CP67" s="59">
        <f>CN67+CO67</f>
        <v>96</v>
      </c>
      <c r="CQ67" s="404"/>
    </row>
    <row r="68" spans="1:95" s="144" customFormat="1" ht="81.75" customHeight="1" thickBot="1" x14ac:dyDescent="0.35">
      <c r="A68" s="138"/>
      <c r="B68" s="139" t="s">
        <v>67</v>
      </c>
      <c r="C68" s="187"/>
      <c r="D68" s="188">
        <f>E68+F68+I68+L68+O68+R68+U68+X68+AA68</f>
        <v>61168.252030000003</v>
      </c>
      <c r="E68" s="141">
        <f>E66+E67</f>
        <v>4728.52027</v>
      </c>
      <c r="F68" s="141">
        <f t="shared" ref="F68:AA68" si="17">F66+F67</f>
        <v>5368.0388700000003</v>
      </c>
      <c r="G68" s="141">
        <f t="shared" si="17"/>
        <v>6595.9817400000002</v>
      </c>
      <c r="H68" s="141">
        <f t="shared" si="17"/>
        <v>0</v>
      </c>
      <c r="I68" s="141">
        <f t="shared" si="17"/>
        <v>6595.9817400000002</v>
      </c>
      <c r="J68" s="141">
        <f t="shared" si="17"/>
        <v>6398.7675300000001</v>
      </c>
      <c r="K68" s="141">
        <f t="shared" si="17"/>
        <v>0</v>
      </c>
      <c r="L68" s="141">
        <f t="shared" si="17"/>
        <v>6398.7675300000001</v>
      </c>
      <c r="M68" s="141">
        <f t="shared" si="17"/>
        <v>6123.9690899999987</v>
      </c>
      <c r="N68" s="141">
        <f t="shared" si="17"/>
        <v>0</v>
      </c>
      <c r="O68" s="141">
        <f t="shared" si="17"/>
        <v>6123.9690899999987</v>
      </c>
      <c r="P68" s="141">
        <f t="shared" si="17"/>
        <v>9080.61139</v>
      </c>
      <c r="Q68" s="141">
        <f t="shared" si="17"/>
        <v>0</v>
      </c>
      <c r="R68" s="141">
        <f t="shared" si="17"/>
        <v>9080.61139</v>
      </c>
      <c r="S68" s="141">
        <f t="shared" si="17"/>
        <v>7926.8668500000003</v>
      </c>
      <c r="T68" s="141">
        <f t="shared" si="17"/>
        <v>0</v>
      </c>
      <c r="U68" s="141">
        <f t="shared" si="17"/>
        <v>7926.8668500000003</v>
      </c>
      <c r="V68" s="141">
        <f t="shared" si="17"/>
        <v>7520.4140600000001</v>
      </c>
      <c r="W68" s="141">
        <f t="shared" si="17"/>
        <v>0</v>
      </c>
      <c r="X68" s="141">
        <f t="shared" si="17"/>
        <v>7520.4140600000001</v>
      </c>
      <c r="Y68" s="141">
        <f t="shared" si="17"/>
        <v>7425.08223</v>
      </c>
      <c r="Z68" s="141">
        <f t="shared" si="17"/>
        <v>0</v>
      </c>
      <c r="AA68" s="141">
        <f t="shared" si="17"/>
        <v>7425.08223</v>
      </c>
      <c r="AB68" s="188">
        <f>AC68+AD68+AG68+AJ68+AM68+AP68+AS68+AV68+AY68</f>
        <v>1571.34194</v>
      </c>
      <c r="AC68" s="141">
        <f t="shared" ref="AC68:BR68" si="18">AC66</f>
        <v>0</v>
      </c>
      <c r="AD68" s="141">
        <f t="shared" si="18"/>
        <v>0</v>
      </c>
      <c r="AE68" s="141">
        <f t="shared" si="18"/>
        <v>95.441940000000002</v>
      </c>
      <c r="AF68" s="141">
        <f t="shared" si="18"/>
        <v>0</v>
      </c>
      <c r="AG68" s="141">
        <f t="shared" si="18"/>
        <v>95.441940000000002</v>
      </c>
      <c r="AH68" s="141">
        <f t="shared" si="18"/>
        <v>0</v>
      </c>
      <c r="AI68" s="141">
        <f t="shared" si="18"/>
        <v>0</v>
      </c>
      <c r="AJ68" s="141">
        <f t="shared" si="18"/>
        <v>0</v>
      </c>
      <c r="AK68" s="141">
        <f t="shared" si="18"/>
        <v>97.500000000000014</v>
      </c>
      <c r="AL68" s="141">
        <f t="shared" si="18"/>
        <v>0</v>
      </c>
      <c r="AM68" s="141">
        <f t="shared" si="18"/>
        <v>97.500000000000014</v>
      </c>
      <c r="AN68" s="141">
        <f t="shared" si="18"/>
        <v>90.399999999999991</v>
      </c>
      <c r="AO68" s="141">
        <f t="shared" si="18"/>
        <v>0</v>
      </c>
      <c r="AP68" s="141">
        <f t="shared" si="18"/>
        <v>90.399999999999991</v>
      </c>
      <c r="AQ68" s="141">
        <f t="shared" si="18"/>
        <v>1096</v>
      </c>
      <c r="AR68" s="141">
        <f t="shared" si="18"/>
        <v>0</v>
      </c>
      <c r="AS68" s="141">
        <f t="shared" si="18"/>
        <v>1096</v>
      </c>
      <c r="AT68" s="141">
        <f t="shared" si="18"/>
        <v>96</v>
      </c>
      <c r="AU68" s="141">
        <f t="shared" si="18"/>
        <v>0</v>
      </c>
      <c r="AV68" s="141">
        <f t="shared" si="18"/>
        <v>96</v>
      </c>
      <c r="AW68" s="141">
        <f t="shared" si="18"/>
        <v>96</v>
      </c>
      <c r="AX68" s="141">
        <f t="shared" si="18"/>
        <v>0</v>
      </c>
      <c r="AY68" s="141">
        <f t="shared" si="18"/>
        <v>96</v>
      </c>
      <c r="AZ68" s="29">
        <f>BC68+BF68+BI68+BL68+BO68+BR68</f>
        <v>0</v>
      </c>
      <c r="BA68" s="141">
        <f t="shared" si="18"/>
        <v>0</v>
      </c>
      <c r="BB68" s="141">
        <f t="shared" si="18"/>
        <v>0</v>
      </c>
      <c r="BC68" s="141">
        <f t="shared" si="18"/>
        <v>0</v>
      </c>
      <c r="BD68" s="141">
        <f t="shared" si="18"/>
        <v>0</v>
      </c>
      <c r="BE68" s="141">
        <f t="shared" si="18"/>
        <v>0</v>
      </c>
      <c r="BF68" s="141">
        <f t="shared" si="18"/>
        <v>0</v>
      </c>
      <c r="BG68" s="141">
        <f t="shared" si="18"/>
        <v>0</v>
      </c>
      <c r="BH68" s="141">
        <f t="shared" si="18"/>
        <v>0</v>
      </c>
      <c r="BI68" s="141">
        <f t="shared" si="18"/>
        <v>0</v>
      </c>
      <c r="BJ68" s="141">
        <f t="shared" si="18"/>
        <v>0</v>
      </c>
      <c r="BK68" s="141">
        <f t="shared" si="18"/>
        <v>0</v>
      </c>
      <c r="BL68" s="141">
        <f t="shared" si="18"/>
        <v>0</v>
      </c>
      <c r="BM68" s="141">
        <f t="shared" si="18"/>
        <v>0</v>
      </c>
      <c r="BN68" s="141">
        <f t="shared" si="18"/>
        <v>0</v>
      </c>
      <c r="BO68" s="141">
        <f t="shared" si="18"/>
        <v>0</v>
      </c>
      <c r="BP68" s="141">
        <f t="shared" si="18"/>
        <v>0</v>
      </c>
      <c r="BQ68" s="141">
        <f t="shared" si="18"/>
        <v>0</v>
      </c>
      <c r="BR68" s="141">
        <f t="shared" si="18"/>
        <v>0</v>
      </c>
      <c r="BS68" s="14">
        <f>BT68+BU68+BX68+CA68+CD68+CG68+CJ68+CM68+CP68</f>
        <v>62739.593970000002</v>
      </c>
      <c r="BT68" s="141">
        <f t="shared" ref="BT68:CP68" si="19">BT66</f>
        <v>4728.52027</v>
      </c>
      <c r="BU68" s="141">
        <f t="shared" si="19"/>
        <v>5368.0388700000003</v>
      </c>
      <c r="BV68" s="141">
        <f t="shared" si="19"/>
        <v>6691.4236799999999</v>
      </c>
      <c r="BW68" s="141">
        <f t="shared" si="19"/>
        <v>0</v>
      </c>
      <c r="BX68" s="141">
        <f t="shared" si="19"/>
        <v>6691.4236799999999</v>
      </c>
      <c r="BY68" s="141">
        <f t="shared" si="19"/>
        <v>6398.7675300000001</v>
      </c>
      <c r="BZ68" s="141">
        <f t="shared" si="19"/>
        <v>0</v>
      </c>
      <c r="CA68" s="141">
        <f t="shared" si="19"/>
        <v>6398.7675300000001</v>
      </c>
      <c r="CB68" s="141">
        <f t="shared" si="19"/>
        <v>6221.4690899999987</v>
      </c>
      <c r="CC68" s="141">
        <f t="shared" si="19"/>
        <v>0</v>
      </c>
      <c r="CD68" s="141">
        <f t="shared" si="19"/>
        <v>6221.4690899999987</v>
      </c>
      <c r="CE68" s="141">
        <f t="shared" si="19"/>
        <v>9171.0113899999997</v>
      </c>
      <c r="CF68" s="141">
        <f t="shared" si="19"/>
        <v>0</v>
      </c>
      <c r="CG68" s="189">
        <f t="shared" si="19"/>
        <v>9171.0113899999997</v>
      </c>
      <c r="CH68" s="189">
        <f t="shared" si="19"/>
        <v>9022.8668500000003</v>
      </c>
      <c r="CI68" s="189">
        <f t="shared" si="19"/>
        <v>0</v>
      </c>
      <c r="CJ68" s="189">
        <f t="shared" si="19"/>
        <v>9022.8668500000003</v>
      </c>
      <c r="CK68" s="189">
        <f t="shared" si="19"/>
        <v>7616.4140600000001</v>
      </c>
      <c r="CL68" s="189">
        <f t="shared" si="19"/>
        <v>0</v>
      </c>
      <c r="CM68" s="189">
        <f t="shared" si="19"/>
        <v>7616.4140600000001</v>
      </c>
      <c r="CN68" s="189">
        <f t="shared" si="19"/>
        <v>7521.08223</v>
      </c>
      <c r="CO68" s="189">
        <f t="shared" si="19"/>
        <v>0</v>
      </c>
      <c r="CP68" s="190">
        <f t="shared" si="19"/>
        <v>7521.08223</v>
      </c>
      <c r="CQ68" s="167"/>
    </row>
    <row r="69" spans="1:95" s="144" customFormat="1" ht="21" customHeight="1" x14ac:dyDescent="0.3">
      <c r="A69" s="386" t="s">
        <v>68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387"/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8"/>
      <c r="CQ69" s="183"/>
    </row>
    <row r="70" spans="1:95" s="144" customFormat="1" ht="22.5" customHeight="1" thickBot="1" x14ac:dyDescent="0.35">
      <c r="A70" s="389" t="s">
        <v>69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  <c r="BL70" s="390"/>
      <c r="BM70" s="390"/>
      <c r="BN70" s="390"/>
      <c r="BO70" s="390"/>
      <c r="BP70" s="390"/>
      <c r="BQ70" s="390"/>
      <c r="BR70" s="390"/>
      <c r="BS70" s="390"/>
      <c r="BT70" s="390"/>
      <c r="BU70" s="390"/>
      <c r="BV70" s="390"/>
      <c r="BW70" s="390"/>
      <c r="BX70" s="390"/>
      <c r="BY70" s="390"/>
      <c r="BZ70" s="390"/>
      <c r="CA70" s="390"/>
      <c r="CB70" s="390"/>
      <c r="CC70" s="390"/>
      <c r="CD70" s="390"/>
      <c r="CE70" s="390"/>
      <c r="CF70" s="390"/>
      <c r="CG70" s="390"/>
      <c r="CH70" s="390"/>
      <c r="CI70" s="390"/>
      <c r="CJ70" s="390"/>
      <c r="CK70" s="390"/>
      <c r="CL70" s="390"/>
      <c r="CM70" s="390"/>
      <c r="CN70" s="390"/>
      <c r="CO70" s="390"/>
      <c r="CP70" s="391"/>
      <c r="CQ70" s="183"/>
    </row>
    <row r="71" spans="1:95" ht="68.25" customHeight="1" x14ac:dyDescent="0.3">
      <c r="A71" s="399" t="s">
        <v>70</v>
      </c>
      <c r="B71" s="401" t="s">
        <v>71</v>
      </c>
      <c r="C71" s="13" t="s">
        <v>18</v>
      </c>
      <c r="D71" s="27">
        <f>E71+F71+I71+L71+O71+R71+U71+X71+AA71</f>
        <v>1488.3501699999999</v>
      </c>
      <c r="E71" s="15">
        <v>0</v>
      </c>
      <c r="F71" s="15">
        <v>0</v>
      </c>
      <c r="G71" s="15">
        <f>'[1]26'!I50</f>
        <v>1488.3501699999999</v>
      </c>
      <c r="H71" s="16">
        <f>H72+H73+H74</f>
        <v>0</v>
      </c>
      <c r="I71" s="15">
        <f>G71+H71</f>
        <v>1488.3501699999999</v>
      </c>
      <c r="J71" s="17">
        <f>'[1]34'!L58</f>
        <v>0</v>
      </c>
      <c r="K71" s="125"/>
      <c r="L71" s="17">
        <v>0</v>
      </c>
      <c r="M71" s="17">
        <v>0</v>
      </c>
      <c r="N71" s="125">
        <v>0</v>
      </c>
      <c r="O71" s="17">
        <v>0</v>
      </c>
      <c r="P71" s="124">
        <f>'[1]49'!R62</f>
        <v>0</v>
      </c>
      <c r="Q71" s="18">
        <f>Q72+Q73+Q74</f>
        <v>0</v>
      </c>
      <c r="R71" s="19">
        <f>P71+Q71</f>
        <v>0</v>
      </c>
      <c r="S71" s="124">
        <f>'[1]50'!U62</f>
        <v>0</v>
      </c>
      <c r="T71" s="18">
        <f>T72</f>
        <v>0</v>
      </c>
      <c r="U71" s="19">
        <f>S71+T71</f>
        <v>0</v>
      </c>
      <c r="V71" s="124">
        <f>'[1]50'!X62</f>
        <v>0</v>
      </c>
      <c r="W71" s="18">
        <f>W72</f>
        <v>0</v>
      </c>
      <c r="X71" s="19">
        <f>V71+W71</f>
        <v>0</v>
      </c>
      <c r="Y71" s="124">
        <f>'[1]50'!AA62</f>
        <v>0</v>
      </c>
      <c r="Z71" s="18">
        <f>Z72</f>
        <v>0</v>
      </c>
      <c r="AA71" s="19">
        <f>Y71+Z71</f>
        <v>0</v>
      </c>
      <c r="AB71" s="27">
        <f>AC71+AD71+AG71+AJ71+AM71+AP71+AS71+AV71+AY71</f>
        <v>0</v>
      </c>
      <c r="AC71" s="23">
        <v>0</v>
      </c>
      <c r="AD71" s="23">
        <v>0</v>
      </c>
      <c r="AE71" s="23">
        <v>0</v>
      </c>
      <c r="AF71" s="24"/>
      <c r="AG71" s="152">
        <v>0</v>
      </c>
      <c r="AH71" s="23">
        <f>'[1]35'!AA58</f>
        <v>0</v>
      </c>
      <c r="AI71" s="191"/>
      <c r="AJ71" s="23">
        <v>0</v>
      </c>
      <c r="AK71" s="23">
        <f>'[1]43'!AD60</f>
        <v>0</v>
      </c>
      <c r="AL71" s="191"/>
      <c r="AM71" s="23">
        <v>0</v>
      </c>
      <c r="AN71" s="23">
        <f>'[1]49'!AG62</f>
        <v>0</v>
      </c>
      <c r="AO71" s="191"/>
      <c r="AP71" s="23">
        <v>0</v>
      </c>
      <c r="AQ71" s="23">
        <f>'[1]50'!AJ62</f>
        <v>0</v>
      </c>
      <c r="AR71" s="191"/>
      <c r="AS71" s="23">
        <v>0</v>
      </c>
      <c r="AT71" s="23">
        <f>'[1]50'!AM62</f>
        <v>0</v>
      </c>
      <c r="AU71" s="191"/>
      <c r="AV71" s="23">
        <v>0</v>
      </c>
      <c r="AW71" s="23">
        <f>'[1]50'!AP62</f>
        <v>0</v>
      </c>
      <c r="AX71" s="191"/>
      <c r="AY71" s="23">
        <v>0</v>
      </c>
      <c r="AZ71" s="29">
        <f>BC71+BF71+BI71+BL71+BO71+BR71</f>
        <v>0</v>
      </c>
      <c r="BA71" s="23">
        <v>0</v>
      </c>
      <c r="BB71" s="24"/>
      <c r="BC71" s="23">
        <f>BA71+BB71</f>
        <v>0</v>
      </c>
      <c r="BD71" s="23">
        <v>0</v>
      </c>
      <c r="BE71" s="24"/>
      <c r="BF71" s="23">
        <f>BD71+BE71</f>
        <v>0</v>
      </c>
      <c r="BG71" s="23">
        <v>0</v>
      </c>
      <c r="BH71" s="24"/>
      <c r="BI71" s="23">
        <f>BG71+BH71</f>
        <v>0</v>
      </c>
      <c r="BJ71" s="23">
        <v>0</v>
      </c>
      <c r="BK71" s="24"/>
      <c r="BL71" s="23">
        <f>BJ71+BK71</f>
        <v>0</v>
      </c>
      <c r="BM71" s="23">
        <v>0</v>
      </c>
      <c r="BN71" s="24"/>
      <c r="BO71" s="23">
        <f>BM71+BN71</f>
        <v>0</v>
      </c>
      <c r="BP71" s="23">
        <v>0</v>
      </c>
      <c r="BQ71" s="24"/>
      <c r="BR71" s="23">
        <f>BP71+BQ71</f>
        <v>0</v>
      </c>
      <c r="BS71" s="14">
        <f>BT71+BU71+BX71+CA71+CD71+CG71+CJ71+CM71+CP71</f>
        <v>1488.3501699999999</v>
      </c>
      <c r="BT71" s="15">
        <f>E71+AC71</f>
        <v>0</v>
      </c>
      <c r="BU71" s="15">
        <f>F71+AD71</f>
        <v>0</v>
      </c>
      <c r="BV71" s="15">
        <f>G71+AE71</f>
        <v>1488.3501699999999</v>
      </c>
      <c r="BW71" s="16">
        <f>H71+AF71</f>
        <v>0</v>
      </c>
      <c r="BX71" s="15">
        <f>BV71+BW71</f>
        <v>1488.3501699999999</v>
      </c>
      <c r="BY71" s="15">
        <f>J71+AH71+BA71</f>
        <v>0</v>
      </c>
      <c r="BZ71" s="123">
        <f>K71+AI71+BB71</f>
        <v>0</v>
      </c>
      <c r="CA71" s="15">
        <f>BY71+BZ71</f>
        <v>0</v>
      </c>
      <c r="CB71" s="15">
        <f>M71+AK71</f>
        <v>0</v>
      </c>
      <c r="CC71" s="123">
        <f>N71+AL71</f>
        <v>0</v>
      </c>
      <c r="CD71" s="15">
        <f>CB71+CC71</f>
        <v>0</v>
      </c>
      <c r="CE71" s="15">
        <f>P71+AN71+BG71</f>
        <v>0</v>
      </c>
      <c r="CF71" s="16">
        <f>Q71+AO71+BH71</f>
        <v>0</v>
      </c>
      <c r="CG71" s="15">
        <f>CE71+CF71</f>
        <v>0</v>
      </c>
      <c r="CH71" s="15">
        <f>S71+AQ71+BJ71</f>
        <v>0</v>
      </c>
      <c r="CI71" s="16">
        <f>T71+AR71+BK71</f>
        <v>0</v>
      </c>
      <c r="CJ71" s="15">
        <f>CH71+CI71</f>
        <v>0</v>
      </c>
      <c r="CK71" s="15">
        <f>V71+AT71+BM71</f>
        <v>0</v>
      </c>
      <c r="CL71" s="16">
        <f>W71+AU71+BN71</f>
        <v>0</v>
      </c>
      <c r="CM71" s="15">
        <f>CK71+CL71</f>
        <v>0</v>
      </c>
      <c r="CN71" s="15">
        <f>Y71+AW71+BP71</f>
        <v>0</v>
      </c>
      <c r="CO71" s="16">
        <f>Z71+AX71+BQ71</f>
        <v>0</v>
      </c>
      <c r="CP71" s="59">
        <f>CN71+CO71</f>
        <v>0</v>
      </c>
      <c r="CQ71" s="167"/>
    </row>
    <row r="72" spans="1:95" x14ac:dyDescent="0.3">
      <c r="A72" s="399"/>
      <c r="B72" s="401"/>
      <c r="C72" s="13" t="s">
        <v>21</v>
      </c>
      <c r="D72" s="368"/>
      <c r="E72" s="359"/>
      <c r="F72" s="359"/>
      <c r="G72" s="35"/>
      <c r="H72" s="36"/>
      <c r="I72" s="359"/>
      <c r="J72" s="405"/>
      <c r="K72" s="192"/>
      <c r="L72" s="409"/>
      <c r="M72" s="405"/>
      <c r="N72" s="192"/>
      <c r="O72" s="411"/>
      <c r="P72" s="193"/>
      <c r="Q72" s="194"/>
      <c r="R72" s="405"/>
      <c r="S72" s="193"/>
      <c r="T72" s="407"/>
      <c r="U72" s="405"/>
      <c r="V72" s="193"/>
      <c r="W72" s="407"/>
      <c r="X72" s="405"/>
      <c r="Y72" s="193"/>
      <c r="Z72" s="407"/>
      <c r="AA72" s="405"/>
      <c r="AB72" s="368"/>
      <c r="AC72" s="359"/>
      <c r="AD72" s="359"/>
      <c r="AE72" s="359"/>
      <c r="AF72" s="36"/>
      <c r="AG72" s="397"/>
      <c r="AH72" s="392"/>
      <c r="AI72" s="166"/>
      <c r="AJ72" s="394"/>
      <c r="AK72" s="392"/>
      <c r="AL72" s="166"/>
      <c r="AM72" s="394"/>
      <c r="AN72" s="392"/>
      <c r="AO72" s="166"/>
      <c r="AP72" s="394"/>
      <c r="AQ72" s="392"/>
      <c r="AR72" s="166"/>
      <c r="AS72" s="394"/>
      <c r="AT72" s="392"/>
      <c r="AU72" s="166"/>
      <c r="AV72" s="394"/>
      <c r="AW72" s="392"/>
      <c r="AX72" s="166"/>
      <c r="AY72" s="384"/>
      <c r="AZ72" s="121"/>
      <c r="BA72" s="131"/>
      <c r="BB72" s="123"/>
      <c r="BC72" s="384"/>
      <c r="BD72" s="131"/>
      <c r="BE72" s="123"/>
      <c r="BF72" s="131"/>
      <c r="BG72" s="131"/>
      <c r="BH72" s="123"/>
      <c r="BI72" s="131"/>
      <c r="BJ72" s="131"/>
      <c r="BK72" s="123"/>
      <c r="BL72" s="131"/>
      <c r="BM72" s="131"/>
      <c r="BN72" s="123"/>
      <c r="BO72" s="131"/>
      <c r="BP72" s="131"/>
      <c r="BQ72" s="123"/>
      <c r="BR72" s="195"/>
      <c r="BS72" s="394"/>
      <c r="BT72" s="359"/>
      <c r="BU72" s="359"/>
      <c r="BV72" s="359"/>
      <c r="BW72" s="36"/>
      <c r="BX72" s="359"/>
      <c r="BY72" s="392"/>
      <c r="BZ72" s="166"/>
      <c r="CA72" s="394"/>
      <c r="CB72" s="392"/>
      <c r="CC72" s="166"/>
      <c r="CD72" s="394"/>
      <c r="CE72" s="359"/>
      <c r="CF72" s="123"/>
      <c r="CG72" s="359"/>
      <c r="CH72" s="359"/>
      <c r="CI72" s="123"/>
      <c r="CJ72" s="359"/>
      <c r="CK72" s="359"/>
      <c r="CL72" s="123"/>
      <c r="CM72" s="359"/>
      <c r="CN72" s="359"/>
      <c r="CO72" s="123"/>
      <c r="CP72" s="384"/>
      <c r="CQ72" s="167"/>
    </row>
    <row r="73" spans="1:95" ht="20.399999999999999" x14ac:dyDescent="0.3">
      <c r="A73" s="399"/>
      <c r="B73" s="401"/>
      <c r="C73" s="13" t="s">
        <v>22</v>
      </c>
      <c r="D73" s="403"/>
      <c r="E73" s="359"/>
      <c r="F73" s="359"/>
      <c r="G73" s="35"/>
      <c r="H73" s="36"/>
      <c r="I73" s="359"/>
      <c r="J73" s="405"/>
      <c r="K73" s="196"/>
      <c r="L73" s="409"/>
      <c r="M73" s="405"/>
      <c r="N73" s="196"/>
      <c r="O73" s="411"/>
      <c r="P73" s="197"/>
      <c r="Q73" s="194"/>
      <c r="R73" s="405"/>
      <c r="S73" s="197"/>
      <c r="T73" s="408"/>
      <c r="U73" s="405"/>
      <c r="V73" s="197"/>
      <c r="W73" s="408"/>
      <c r="X73" s="405"/>
      <c r="Y73" s="197"/>
      <c r="Z73" s="408"/>
      <c r="AA73" s="405"/>
      <c r="AB73" s="403"/>
      <c r="AC73" s="359"/>
      <c r="AD73" s="359"/>
      <c r="AE73" s="359"/>
      <c r="AF73" s="36"/>
      <c r="AG73" s="397"/>
      <c r="AH73" s="392"/>
      <c r="AI73" s="198"/>
      <c r="AJ73" s="394"/>
      <c r="AK73" s="392"/>
      <c r="AL73" s="198"/>
      <c r="AM73" s="394"/>
      <c r="AN73" s="392"/>
      <c r="AO73" s="198"/>
      <c r="AP73" s="394"/>
      <c r="AQ73" s="392"/>
      <c r="AR73" s="198"/>
      <c r="AS73" s="394"/>
      <c r="AT73" s="392"/>
      <c r="AU73" s="198"/>
      <c r="AV73" s="394"/>
      <c r="AW73" s="392"/>
      <c r="AX73" s="198"/>
      <c r="AY73" s="384"/>
      <c r="AZ73" s="199"/>
      <c r="BA73" s="200"/>
      <c r="BB73" s="201"/>
      <c r="BC73" s="384"/>
      <c r="BD73" s="200"/>
      <c r="BE73" s="201"/>
      <c r="BF73" s="200"/>
      <c r="BG73" s="200"/>
      <c r="BH73" s="201"/>
      <c r="BI73" s="200"/>
      <c r="BJ73" s="200"/>
      <c r="BK73" s="201"/>
      <c r="BL73" s="200"/>
      <c r="BM73" s="200"/>
      <c r="BN73" s="201"/>
      <c r="BO73" s="200"/>
      <c r="BP73" s="200"/>
      <c r="BQ73" s="201"/>
      <c r="BR73" s="202"/>
      <c r="BS73" s="394"/>
      <c r="BT73" s="359"/>
      <c r="BU73" s="359"/>
      <c r="BV73" s="359"/>
      <c r="BW73" s="36"/>
      <c r="BX73" s="359"/>
      <c r="BY73" s="392"/>
      <c r="BZ73" s="198"/>
      <c r="CA73" s="394"/>
      <c r="CB73" s="392"/>
      <c r="CC73" s="198"/>
      <c r="CD73" s="394"/>
      <c r="CE73" s="359"/>
      <c r="CF73" s="201"/>
      <c r="CG73" s="359"/>
      <c r="CH73" s="359"/>
      <c r="CI73" s="201"/>
      <c r="CJ73" s="359"/>
      <c r="CK73" s="359"/>
      <c r="CL73" s="201"/>
      <c r="CM73" s="359"/>
      <c r="CN73" s="359"/>
      <c r="CO73" s="201"/>
      <c r="CP73" s="384"/>
      <c r="CQ73" s="167"/>
    </row>
    <row r="74" spans="1:95" ht="27.75" customHeight="1" thickBot="1" x14ac:dyDescent="0.35">
      <c r="A74" s="400"/>
      <c r="B74" s="402"/>
      <c r="C74" s="120" t="s">
        <v>23</v>
      </c>
      <c r="D74" s="366"/>
      <c r="E74" s="344"/>
      <c r="F74" s="344"/>
      <c r="G74" s="131"/>
      <c r="H74" s="166"/>
      <c r="I74" s="344"/>
      <c r="J74" s="406"/>
      <c r="K74" s="196"/>
      <c r="L74" s="410"/>
      <c r="M74" s="406"/>
      <c r="N74" s="196"/>
      <c r="O74" s="412"/>
      <c r="P74" s="197"/>
      <c r="Q74" s="18"/>
      <c r="R74" s="406"/>
      <c r="S74" s="197"/>
      <c r="T74" s="408"/>
      <c r="U74" s="406"/>
      <c r="V74" s="197"/>
      <c r="W74" s="408"/>
      <c r="X74" s="406"/>
      <c r="Y74" s="197"/>
      <c r="Z74" s="408"/>
      <c r="AA74" s="406"/>
      <c r="AB74" s="366"/>
      <c r="AC74" s="344"/>
      <c r="AD74" s="344"/>
      <c r="AE74" s="344"/>
      <c r="AF74" s="166"/>
      <c r="AG74" s="398"/>
      <c r="AH74" s="393"/>
      <c r="AI74" s="198"/>
      <c r="AJ74" s="395"/>
      <c r="AK74" s="393"/>
      <c r="AL74" s="198"/>
      <c r="AM74" s="395"/>
      <c r="AN74" s="393"/>
      <c r="AO74" s="198"/>
      <c r="AP74" s="396"/>
      <c r="AQ74" s="393"/>
      <c r="AR74" s="198"/>
      <c r="AS74" s="396"/>
      <c r="AT74" s="393"/>
      <c r="AU74" s="198"/>
      <c r="AV74" s="396"/>
      <c r="AW74" s="393"/>
      <c r="AX74" s="198"/>
      <c r="AY74" s="385"/>
      <c r="AZ74" s="199"/>
      <c r="BA74" s="200"/>
      <c r="BB74" s="201"/>
      <c r="BC74" s="385"/>
      <c r="BD74" s="200"/>
      <c r="BE74" s="201"/>
      <c r="BF74" s="200"/>
      <c r="BG74" s="200"/>
      <c r="BH74" s="201"/>
      <c r="BI74" s="200"/>
      <c r="BJ74" s="200"/>
      <c r="BK74" s="201"/>
      <c r="BL74" s="200"/>
      <c r="BM74" s="200"/>
      <c r="BN74" s="201"/>
      <c r="BO74" s="200"/>
      <c r="BP74" s="200"/>
      <c r="BQ74" s="201"/>
      <c r="BR74" s="202"/>
      <c r="BS74" s="395"/>
      <c r="BT74" s="344"/>
      <c r="BU74" s="344"/>
      <c r="BV74" s="344"/>
      <c r="BW74" s="166"/>
      <c r="BX74" s="344"/>
      <c r="BY74" s="393"/>
      <c r="BZ74" s="198"/>
      <c r="CA74" s="395"/>
      <c r="CB74" s="393"/>
      <c r="CC74" s="198"/>
      <c r="CD74" s="395"/>
      <c r="CE74" s="344"/>
      <c r="CF74" s="201"/>
      <c r="CG74" s="344"/>
      <c r="CH74" s="344"/>
      <c r="CI74" s="201"/>
      <c r="CJ74" s="344"/>
      <c r="CK74" s="344"/>
      <c r="CL74" s="201"/>
      <c r="CM74" s="344"/>
      <c r="CN74" s="344"/>
      <c r="CO74" s="201"/>
      <c r="CP74" s="385"/>
      <c r="CQ74" s="167"/>
    </row>
    <row r="75" spans="1:95" s="209" customFormat="1" ht="69.599999999999994" customHeight="1" thickBot="1" x14ac:dyDescent="0.35">
      <c r="A75" s="138"/>
      <c r="B75" s="139" t="s">
        <v>67</v>
      </c>
      <c r="C75" s="187"/>
      <c r="D75" s="203">
        <f>E75+F75+I75+L75+O75+R75+U75+X75+AA75</f>
        <v>1488.3501699999999</v>
      </c>
      <c r="E75" s="204">
        <f>E71</f>
        <v>0</v>
      </c>
      <c r="F75" s="204">
        <f t="shared" ref="F75:BQ75" si="20">F71</f>
        <v>0</v>
      </c>
      <c r="G75" s="204">
        <f t="shared" si="20"/>
        <v>1488.3501699999999</v>
      </c>
      <c r="H75" s="205">
        <f t="shared" si="20"/>
        <v>0</v>
      </c>
      <c r="I75" s="204">
        <f t="shared" si="20"/>
        <v>1488.3501699999999</v>
      </c>
      <c r="J75" s="204">
        <f t="shared" si="20"/>
        <v>0</v>
      </c>
      <c r="K75" s="204">
        <f t="shared" si="20"/>
        <v>0</v>
      </c>
      <c r="L75" s="204">
        <f t="shared" si="20"/>
        <v>0</v>
      </c>
      <c r="M75" s="204">
        <f t="shared" si="20"/>
        <v>0</v>
      </c>
      <c r="N75" s="204">
        <f t="shared" si="20"/>
        <v>0</v>
      </c>
      <c r="O75" s="204">
        <f t="shared" si="20"/>
        <v>0</v>
      </c>
      <c r="P75" s="204">
        <f t="shared" si="20"/>
        <v>0</v>
      </c>
      <c r="Q75" s="178">
        <f t="shared" si="20"/>
        <v>0</v>
      </c>
      <c r="R75" s="206">
        <f t="shared" si="20"/>
        <v>0</v>
      </c>
      <c r="S75" s="206">
        <f t="shared" si="20"/>
        <v>0</v>
      </c>
      <c r="T75" s="206">
        <f t="shared" si="20"/>
        <v>0</v>
      </c>
      <c r="U75" s="206">
        <f t="shared" si="20"/>
        <v>0</v>
      </c>
      <c r="V75" s="206">
        <f t="shared" si="20"/>
        <v>0</v>
      </c>
      <c r="W75" s="206">
        <f t="shared" si="20"/>
        <v>0</v>
      </c>
      <c r="X75" s="206">
        <f t="shared" si="20"/>
        <v>0</v>
      </c>
      <c r="Y75" s="206">
        <f t="shared" si="20"/>
        <v>0</v>
      </c>
      <c r="Z75" s="206">
        <f t="shared" si="20"/>
        <v>0</v>
      </c>
      <c r="AA75" s="206">
        <f t="shared" si="20"/>
        <v>0</v>
      </c>
      <c r="AB75" s="188">
        <f>AC75+AD75+AG75+AJ75+AM75+AP75+AS75+AV75+AY75</f>
        <v>0</v>
      </c>
      <c r="AC75" s="141">
        <f t="shared" si="20"/>
        <v>0</v>
      </c>
      <c r="AD75" s="141">
        <f t="shared" si="20"/>
        <v>0</v>
      </c>
      <c r="AE75" s="141">
        <f t="shared" si="20"/>
        <v>0</v>
      </c>
      <c r="AF75" s="207">
        <f t="shared" si="20"/>
        <v>0</v>
      </c>
      <c r="AG75" s="204">
        <f t="shared" si="20"/>
        <v>0</v>
      </c>
      <c r="AH75" s="141">
        <f t="shared" si="20"/>
        <v>0</v>
      </c>
      <c r="AI75" s="141">
        <f t="shared" si="20"/>
        <v>0</v>
      </c>
      <c r="AJ75" s="141">
        <f t="shared" si="20"/>
        <v>0</v>
      </c>
      <c r="AK75" s="141">
        <f t="shared" si="20"/>
        <v>0</v>
      </c>
      <c r="AL75" s="141">
        <f t="shared" si="20"/>
        <v>0</v>
      </c>
      <c r="AM75" s="141">
        <f t="shared" si="20"/>
        <v>0</v>
      </c>
      <c r="AN75" s="141">
        <f t="shared" si="20"/>
        <v>0</v>
      </c>
      <c r="AO75" s="141">
        <f t="shared" si="20"/>
        <v>0</v>
      </c>
      <c r="AP75" s="141">
        <f t="shared" si="20"/>
        <v>0</v>
      </c>
      <c r="AQ75" s="141">
        <f t="shared" si="20"/>
        <v>0</v>
      </c>
      <c r="AR75" s="141">
        <f t="shared" si="20"/>
        <v>0</v>
      </c>
      <c r="AS75" s="141">
        <f t="shared" si="20"/>
        <v>0</v>
      </c>
      <c r="AT75" s="141">
        <f t="shared" si="20"/>
        <v>0</v>
      </c>
      <c r="AU75" s="141">
        <f t="shared" si="20"/>
        <v>0</v>
      </c>
      <c r="AV75" s="141">
        <f t="shared" si="20"/>
        <v>0</v>
      </c>
      <c r="AW75" s="141">
        <f t="shared" si="20"/>
        <v>0</v>
      </c>
      <c r="AX75" s="141">
        <f t="shared" si="20"/>
        <v>0</v>
      </c>
      <c r="AY75" s="141">
        <f t="shared" si="20"/>
        <v>0</v>
      </c>
      <c r="AZ75" s="208">
        <f>BC75+BF75+BI75+BL75+BO75+BR75</f>
        <v>0</v>
      </c>
      <c r="BA75" s="208">
        <f t="shared" si="20"/>
        <v>0</v>
      </c>
      <c r="BB75" s="190">
        <f t="shared" si="20"/>
        <v>0</v>
      </c>
      <c r="BC75" s="189">
        <f t="shared" si="20"/>
        <v>0</v>
      </c>
      <c r="BD75" s="189">
        <f t="shared" si="20"/>
        <v>0</v>
      </c>
      <c r="BE75" s="189">
        <f t="shared" si="20"/>
        <v>0</v>
      </c>
      <c r="BF75" s="189">
        <f t="shared" si="20"/>
        <v>0</v>
      </c>
      <c r="BG75" s="189">
        <f t="shared" si="20"/>
        <v>0</v>
      </c>
      <c r="BH75" s="189">
        <f t="shared" si="20"/>
        <v>0</v>
      </c>
      <c r="BI75" s="189">
        <f t="shared" si="20"/>
        <v>0</v>
      </c>
      <c r="BJ75" s="189">
        <f t="shared" si="20"/>
        <v>0</v>
      </c>
      <c r="BK75" s="189">
        <f t="shared" si="20"/>
        <v>0</v>
      </c>
      <c r="BL75" s="189">
        <f t="shared" si="20"/>
        <v>0</v>
      </c>
      <c r="BM75" s="189">
        <f t="shared" si="20"/>
        <v>0</v>
      </c>
      <c r="BN75" s="189">
        <f t="shared" si="20"/>
        <v>0</v>
      </c>
      <c r="BO75" s="189">
        <f t="shared" si="20"/>
        <v>0</v>
      </c>
      <c r="BP75" s="189">
        <f t="shared" si="20"/>
        <v>0</v>
      </c>
      <c r="BQ75" s="189">
        <f t="shared" si="20"/>
        <v>0</v>
      </c>
      <c r="BR75" s="189">
        <f>BR71</f>
        <v>0</v>
      </c>
      <c r="BS75" s="188">
        <f>BT75+BU75+BX75+CA75+CD75+CG75+CJ75+CM75+CP75</f>
        <v>1488.3501699999999</v>
      </c>
      <c r="BT75" s="141">
        <f>BT71</f>
        <v>0</v>
      </c>
      <c r="BU75" s="141">
        <f t="shared" ref="BU75:CP75" si="21">BU71</f>
        <v>0</v>
      </c>
      <c r="BV75" s="141">
        <f t="shared" si="21"/>
        <v>1488.3501699999999</v>
      </c>
      <c r="BW75" s="141">
        <f t="shared" si="21"/>
        <v>0</v>
      </c>
      <c r="BX75" s="141">
        <f t="shared" si="21"/>
        <v>1488.3501699999999</v>
      </c>
      <c r="BY75" s="141">
        <f t="shared" si="21"/>
        <v>0</v>
      </c>
      <c r="BZ75" s="141">
        <f t="shared" si="21"/>
        <v>0</v>
      </c>
      <c r="CA75" s="141">
        <f t="shared" si="21"/>
        <v>0</v>
      </c>
      <c r="CB75" s="141">
        <f t="shared" si="21"/>
        <v>0</v>
      </c>
      <c r="CC75" s="141">
        <f t="shared" si="21"/>
        <v>0</v>
      </c>
      <c r="CD75" s="141">
        <f t="shared" si="21"/>
        <v>0</v>
      </c>
      <c r="CE75" s="141">
        <f t="shared" si="21"/>
        <v>0</v>
      </c>
      <c r="CF75" s="141">
        <f t="shared" si="21"/>
        <v>0</v>
      </c>
      <c r="CG75" s="141">
        <f t="shared" si="21"/>
        <v>0</v>
      </c>
      <c r="CH75" s="141">
        <f t="shared" si="21"/>
        <v>0</v>
      </c>
      <c r="CI75" s="141">
        <f t="shared" si="21"/>
        <v>0</v>
      </c>
      <c r="CJ75" s="141">
        <f t="shared" si="21"/>
        <v>0</v>
      </c>
      <c r="CK75" s="141">
        <f t="shared" si="21"/>
        <v>0</v>
      </c>
      <c r="CL75" s="141">
        <f t="shared" si="21"/>
        <v>0</v>
      </c>
      <c r="CM75" s="141">
        <f t="shared" si="21"/>
        <v>0</v>
      </c>
      <c r="CN75" s="141">
        <f t="shared" si="21"/>
        <v>0</v>
      </c>
      <c r="CO75" s="141">
        <f t="shared" si="21"/>
        <v>0</v>
      </c>
      <c r="CP75" s="190">
        <f t="shared" si="21"/>
        <v>0</v>
      </c>
      <c r="CQ75" s="167"/>
    </row>
    <row r="76" spans="1:95" ht="15" customHeight="1" x14ac:dyDescent="0.3">
      <c r="A76" s="386" t="s">
        <v>72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7"/>
      <c r="BQ76" s="387"/>
      <c r="BR76" s="387"/>
      <c r="BS76" s="387"/>
      <c r="BT76" s="387"/>
      <c r="BU76" s="387"/>
      <c r="BV76" s="387"/>
      <c r="BW76" s="387"/>
      <c r="BX76" s="387"/>
      <c r="BY76" s="387"/>
      <c r="BZ76" s="387"/>
      <c r="CA76" s="387"/>
      <c r="CB76" s="387"/>
      <c r="CC76" s="387"/>
      <c r="CD76" s="387"/>
      <c r="CE76" s="387"/>
      <c r="CF76" s="387"/>
      <c r="CG76" s="387"/>
      <c r="CH76" s="387"/>
      <c r="CI76" s="387"/>
      <c r="CJ76" s="387"/>
      <c r="CK76" s="387"/>
      <c r="CL76" s="387"/>
      <c r="CM76" s="387"/>
      <c r="CN76" s="387"/>
      <c r="CO76" s="387"/>
      <c r="CP76" s="388"/>
      <c r="CQ76" s="37"/>
    </row>
    <row r="77" spans="1:95" ht="19.5" customHeight="1" thickBot="1" x14ac:dyDescent="0.35">
      <c r="A77" s="389" t="s">
        <v>73</v>
      </c>
      <c r="B77" s="390"/>
      <c r="C77" s="390"/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  <c r="BL77" s="390"/>
      <c r="BM77" s="390"/>
      <c r="BN77" s="390"/>
      <c r="BO77" s="390"/>
      <c r="BP77" s="390"/>
      <c r="BQ77" s="390"/>
      <c r="BR77" s="390"/>
      <c r="BS77" s="390"/>
      <c r="BT77" s="390"/>
      <c r="BU77" s="390"/>
      <c r="BV77" s="390"/>
      <c r="BW77" s="390"/>
      <c r="BX77" s="390"/>
      <c r="BY77" s="390"/>
      <c r="BZ77" s="390"/>
      <c r="CA77" s="390"/>
      <c r="CB77" s="390"/>
      <c r="CC77" s="390"/>
      <c r="CD77" s="390"/>
      <c r="CE77" s="390"/>
      <c r="CF77" s="390"/>
      <c r="CG77" s="390"/>
      <c r="CH77" s="390"/>
      <c r="CI77" s="390"/>
      <c r="CJ77" s="390"/>
      <c r="CK77" s="390"/>
      <c r="CL77" s="390"/>
      <c r="CM77" s="390"/>
      <c r="CN77" s="390"/>
      <c r="CO77" s="390"/>
      <c r="CP77" s="391"/>
      <c r="CQ77" s="37"/>
    </row>
    <row r="78" spans="1:95" ht="151.5" customHeight="1" x14ac:dyDescent="0.3">
      <c r="A78" s="210" t="s">
        <v>74</v>
      </c>
      <c r="B78" s="211" t="s">
        <v>75</v>
      </c>
      <c r="C78" s="212" t="s">
        <v>18</v>
      </c>
      <c r="D78" s="213">
        <f>E78+F78+I78+L78+O78+R78+U78+X78+AA78</f>
        <v>52.63158</v>
      </c>
      <c r="E78" s="164">
        <v>0</v>
      </c>
      <c r="F78" s="164">
        <v>0</v>
      </c>
      <c r="G78" s="164">
        <v>0</v>
      </c>
      <c r="H78" s="191"/>
      <c r="I78" s="164">
        <v>0</v>
      </c>
      <c r="J78" s="214">
        <v>0</v>
      </c>
      <c r="K78" s="215"/>
      <c r="L78" s="214">
        <v>0</v>
      </c>
      <c r="M78" s="214">
        <f>'[1]43'!O67</f>
        <v>0</v>
      </c>
      <c r="N78" s="215">
        <v>0</v>
      </c>
      <c r="O78" s="214">
        <f>M78+N78</f>
        <v>0</v>
      </c>
      <c r="P78" s="214">
        <f>'[1]49'!R69</f>
        <v>52.63158</v>
      </c>
      <c r="Q78" s="215">
        <f>SUM(Q79:Q82)</f>
        <v>0</v>
      </c>
      <c r="R78" s="216">
        <f>P78+Q78</f>
        <v>52.63158</v>
      </c>
      <c r="S78" s="214">
        <f>'[1]53'!U69</f>
        <v>0</v>
      </c>
      <c r="T78" s="215">
        <v>0</v>
      </c>
      <c r="U78" s="216">
        <f>S78+T78</f>
        <v>0</v>
      </c>
      <c r="V78" s="214">
        <f>'[1]53'!X69</f>
        <v>0</v>
      </c>
      <c r="W78" s="215">
        <v>0</v>
      </c>
      <c r="X78" s="216">
        <f>V78+W78</f>
        <v>0</v>
      </c>
      <c r="Y78" s="214">
        <f>'[1]53'!AA69</f>
        <v>0</v>
      </c>
      <c r="Z78" s="215">
        <v>0</v>
      </c>
      <c r="AA78" s="216">
        <f>Y78+Z78</f>
        <v>0</v>
      </c>
      <c r="AB78" s="217">
        <f>AC78+AD78+AG78+AJ78+AM78+AP78+AS78+AV78+AY78</f>
        <v>1000</v>
      </c>
      <c r="AC78" s="164">
        <v>0</v>
      </c>
      <c r="AD78" s="164">
        <v>0</v>
      </c>
      <c r="AE78" s="164">
        <v>0</v>
      </c>
      <c r="AF78" s="191"/>
      <c r="AG78" s="218">
        <v>0</v>
      </c>
      <c r="AH78" s="164">
        <v>0</v>
      </c>
      <c r="AI78" s="215">
        <f>AI83+AI84+AI85+AI86</f>
        <v>0</v>
      </c>
      <c r="AJ78" s="164">
        <v>0</v>
      </c>
      <c r="AK78" s="164">
        <f>'[1]43'!AD67</f>
        <v>0</v>
      </c>
      <c r="AL78" s="191">
        <f>AL83+AL84+AL85+AL86</f>
        <v>0</v>
      </c>
      <c r="AM78" s="164">
        <f>AK78+AL78</f>
        <v>0</v>
      </c>
      <c r="AN78" s="164">
        <f>'[1]49'!AP69</f>
        <v>1000</v>
      </c>
      <c r="AO78" s="215">
        <f>SUM(AO79:AO82)</f>
        <v>0</v>
      </c>
      <c r="AP78" s="164">
        <f>AN78+AO78</f>
        <v>1000</v>
      </c>
      <c r="AQ78" s="164">
        <f>'[1]53'!AS69</f>
        <v>0</v>
      </c>
      <c r="AR78" s="215">
        <v>0</v>
      </c>
      <c r="AS78" s="164">
        <f>AQ78+AR78</f>
        <v>0</v>
      </c>
      <c r="AT78" s="164">
        <f>'[1]53'!AV69</f>
        <v>0</v>
      </c>
      <c r="AU78" s="215">
        <v>0</v>
      </c>
      <c r="AV78" s="164">
        <f>AT78+AU78</f>
        <v>0</v>
      </c>
      <c r="AW78" s="164">
        <f>'[1]53'!AY69</f>
        <v>0</v>
      </c>
      <c r="AX78" s="215">
        <v>0</v>
      </c>
      <c r="AY78" s="164">
        <f>AW78+AX78</f>
        <v>0</v>
      </c>
      <c r="AZ78" s="219">
        <f>BC78+BF78+BI78+BL78+BO78+BR78</f>
        <v>0</v>
      </c>
      <c r="BA78" s="220">
        <v>0</v>
      </c>
      <c r="BB78" s="215">
        <f>BB83+BB84+BB85+BB86</f>
        <v>0</v>
      </c>
      <c r="BC78" s="164">
        <f>BA78+BB78</f>
        <v>0</v>
      </c>
      <c r="BD78" s="164">
        <v>0</v>
      </c>
      <c r="BE78" s="215">
        <f>BE83+BE84+BE85+BE86</f>
        <v>0</v>
      </c>
      <c r="BF78" s="164">
        <f>BD78+BE78</f>
        <v>0</v>
      </c>
      <c r="BG78" s="164">
        <f>'[1]49'!BI69</f>
        <v>0</v>
      </c>
      <c r="BH78" s="215">
        <v>0</v>
      </c>
      <c r="BI78" s="164">
        <f>BG78+BH78</f>
        <v>0</v>
      </c>
      <c r="BJ78" s="164">
        <f>'[1]53'!BL69</f>
        <v>0</v>
      </c>
      <c r="BK78" s="215">
        <v>0</v>
      </c>
      <c r="BL78" s="164">
        <f>BJ78+BK78</f>
        <v>0</v>
      </c>
      <c r="BM78" s="164">
        <f>'[1]53'!BO69</f>
        <v>0</v>
      </c>
      <c r="BN78" s="215">
        <v>0</v>
      </c>
      <c r="BO78" s="164">
        <f>BM78+BN78</f>
        <v>0</v>
      </c>
      <c r="BP78" s="164">
        <f>'[1]53'!BR69</f>
        <v>0</v>
      </c>
      <c r="BQ78" s="215">
        <v>0</v>
      </c>
      <c r="BR78" s="164">
        <f>BP78+BQ78</f>
        <v>0</v>
      </c>
      <c r="BS78" s="217">
        <f>BT78+BU78+BX78+CA78+CD78+CG78+CJ78+CM78+CP78</f>
        <v>1052.63158</v>
      </c>
      <c r="BT78" s="164">
        <f>E78+AC78</f>
        <v>0</v>
      </c>
      <c r="BU78" s="164">
        <f>F78+AD78</f>
        <v>0</v>
      </c>
      <c r="BV78" s="164">
        <f>G78+AE78</f>
        <v>0</v>
      </c>
      <c r="BW78" s="191">
        <f>H78+AF78</f>
        <v>0</v>
      </c>
      <c r="BX78" s="164">
        <f>BV78+BW78</f>
        <v>0</v>
      </c>
      <c r="BY78" s="164">
        <f>J78+AH78+BA78</f>
        <v>0</v>
      </c>
      <c r="BZ78" s="191">
        <f>K78+AI78+BB78</f>
        <v>0</v>
      </c>
      <c r="CA78" s="164">
        <f>BY78+BZ78</f>
        <v>0</v>
      </c>
      <c r="CB78" s="164">
        <f>M78+AK78</f>
        <v>0</v>
      </c>
      <c r="CC78" s="191">
        <f>N78+AL78</f>
        <v>0</v>
      </c>
      <c r="CD78" s="164">
        <f>CB78+CC78</f>
        <v>0</v>
      </c>
      <c r="CE78" s="164">
        <f>P78+AN78+BG78</f>
        <v>1052.63158</v>
      </c>
      <c r="CF78" s="191">
        <f>Q78+AO78+BH78</f>
        <v>0</v>
      </c>
      <c r="CG78" s="164">
        <f>CE78+CF78</f>
        <v>1052.63158</v>
      </c>
      <c r="CH78" s="164">
        <f>S78+AQ78+BJ78</f>
        <v>0</v>
      </c>
      <c r="CI78" s="191">
        <f>T78+AR78+BK78</f>
        <v>0</v>
      </c>
      <c r="CJ78" s="164">
        <f>CH78+CI78</f>
        <v>0</v>
      </c>
      <c r="CK78" s="164">
        <f>V78+AT78+BM78</f>
        <v>0</v>
      </c>
      <c r="CL78" s="191">
        <f>W78+AU78+BN78</f>
        <v>0</v>
      </c>
      <c r="CM78" s="164">
        <f>CK78+CL78</f>
        <v>0</v>
      </c>
      <c r="CN78" s="164">
        <f>Y78+AW78+BP78</f>
        <v>0</v>
      </c>
      <c r="CO78" s="191">
        <f>Z78+AX78+BQ78</f>
        <v>0</v>
      </c>
      <c r="CP78" s="164">
        <f>CN78+CO78</f>
        <v>0</v>
      </c>
      <c r="CQ78" s="369"/>
    </row>
    <row r="79" spans="1:95" ht="17.25" customHeight="1" x14ac:dyDescent="0.3">
      <c r="A79" s="156"/>
      <c r="B79" s="221"/>
      <c r="C79" s="157" t="s">
        <v>56</v>
      </c>
      <c r="D79" s="222"/>
      <c r="E79" s="15"/>
      <c r="F79" s="15"/>
      <c r="G79" s="15"/>
      <c r="H79" s="16"/>
      <c r="I79" s="15"/>
      <c r="J79" s="17"/>
      <c r="K79" s="18"/>
      <c r="L79" s="17"/>
      <c r="M79" s="17"/>
      <c r="N79" s="18"/>
      <c r="O79" s="17"/>
      <c r="P79" s="17"/>
      <c r="Q79" s="18"/>
      <c r="R79" s="17"/>
      <c r="S79" s="17"/>
      <c r="T79" s="18"/>
      <c r="U79" s="17"/>
      <c r="V79" s="17"/>
      <c r="W79" s="18"/>
      <c r="X79" s="17"/>
      <c r="Y79" s="17"/>
      <c r="Z79" s="18"/>
      <c r="AA79" s="17"/>
      <c r="AB79" s="35"/>
      <c r="AC79" s="15"/>
      <c r="AD79" s="15"/>
      <c r="AE79" s="15"/>
      <c r="AF79" s="16"/>
      <c r="AG79" s="20"/>
      <c r="AH79" s="15"/>
      <c r="AI79" s="18"/>
      <c r="AJ79" s="15"/>
      <c r="AK79" s="15"/>
      <c r="AL79" s="16"/>
      <c r="AM79" s="15"/>
      <c r="AN79" s="15"/>
      <c r="AO79" s="18"/>
      <c r="AP79" s="15"/>
      <c r="AQ79" s="15"/>
      <c r="AR79" s="18"/>
      <c r="AS79" s="15"/>
      <c r="AT79" s="15"/>
      <c r="AU79" s="18"/>
      <c r="AV79" s="15"/>
      <c r="AW79" s="15"/>
      <c r="AX79" s="18"/>
      <c r="AY79" s="15"/>
      <c r="AZ79" s="35"/>
      <c r="BA79" s="15"/>
      <c r="BB79" s="18"/>
      <c r="BC79" s="15"/>
      <c r="BD79" s="15"/>
      <c r="BE79" s="18"/>
      <c r="BF79" s="15"/>
      <c r="BG79" s="15"/>
      <c r="BH79" s="18"/>
      <c r="BI79" s="15"/>
      <c r="BJ79" s="15"/>
      <c r="BK79" s="18"/>
      <c r="BL79" s="15"/>
      <c r="BM79" s="15"/>
      <c r="BN79" s="18"/>
      <c r="BO79" s="15"/>
      <c r="BP79" s="15"/>
      <c r="BQ79" s="18"/>
      <c r="BR79" s="15"/>
      <c r="BS79" s="35"/>
      <c r="BT79" s="15"/>
      <c r="BU79" s="15"/>
      <c r="BV79" s="15"/>
      <c r="BW79" s="16"/>
      <c r="BX79" s="15"/>
      <c r="BY79" s="15"/>
      <c r="BZ79" s="16"/>
      <c r="CA79" s="15"/>
      <c r="CB79" s="15"/>
      <c r="CC79" s="16"/>
      <c r="CD79" s="15"/>
      <c r="CE79" s="15"/>
      <c r="CF79" s="16"/>
      <c r="CG79" s="15"/>
      <c r="CH79" s="15"/>
      <c r="CI79" s="16"/>
      <c r="CJ79" s="15"/>
      <c r="CK79" s="15"/>
      <c r="CL79" s="16"/>
      <c r="CM79" s="15"/>
      <c r="CN79" s="15"/>
      <c r="CO79" s="16"/>
      <c r="CP79" s="15"/>
      <c r="CQ79" s="370"/>
    </row>
    <row r="80" spans="1:95" ht="20.25" customHeight="1" x14ac:dyDescent="0.3">
      <c r="A80" s="156"/>
      <c r="B80" s="221"/>
      <c r="C80" s="157" t="s">
        <v>21</v>
      </c>
      <c r="D80" s="222"/>
      <c r="E80" s="15"/>
      <c r="F80" s="15"/>
      <c r="G80" s="15"/>
      <c r="H80" s="16"/>
      <c r="I80" s="15"/>
      <c r="J80" s="17"/>
      <c r="K80" s="18"/>
      <c r="L80" s="17"/>
      <c r="M80" s="17"/>
      <c r="N80" s="18"/>
      <c r="O80" s="17"/>
      <c r="P80" s="17"/>
      <c r="Q80" s="18"/>
      <c r="R80" s="17"/>
      <c r="S80" s="17"/>
      <c r="T80" s="18"/>
      <c r="U80" s="17"/>
      <c r="V80" s="17"/>
      <c r="W80" s="18"/>
      <c r="X80" s="17"/>
      <c r="Y80" s="17"/>
      <c r="Z80" s="18"/>
      <c r="AA80" s="17"/>
      <c r="AB80" s="35"/>
      <c r="AC80" s="15"/>
      <c r="AD80" s="15"/>
      <c r="AE80" s="15"/>
      <c r="AF80" s="16"/>
      <c r="AG80" s="20"/>
      <c r="AH80" s="15"/>
      <c r="AI80" s="18"/>
      <c r="AJ80" s="15"/>
      <c r="AK80" s="15"/>
      <c r="AL80" s="16"/>
      <c r="AM80" s="15"/>
      <c r="AN80" s="15"/>
      <c r="AO80" s="18"/>
      <c r="AP80" s="15"/>
      <c r="AQ80" s="15"/>
      <c r="AR80" s="18"/>
      <c r="AS80" s="15"/>
      <c r="AT80" s="15"/>
      <c r="AU80" s="18"/>
      <c r="AV80" s="15"/>
      <c r="AW80" s="15"/>
      <c r="AX80" s="18"/>
      <c r="AY80" s="15"/>
      <c r="AZ80" s="35"/>
      <c r="BA80" s="15"/>
      <c r="BB80" s="18"/>
      <c r="BC80" s="15"/>
      <c r="BD80" s="15"/>
      <c r="BE80" s="18"/>
      <c r="BF80" s="15"/>
      <c r="BG80" s="15"/>
      <c r="BH80" s="18"/>
      <c r="BI80" s="15"/>
      <c r="BJ80" s="15"/>
      <c r="BK80" s="18"/>
      <c r="BL80" s="15"/>
      <c r="BM80" s="15"/>
      <c r="BN80" s="18"/>
      <c r="BO80" s="15"/>
      <c r="BP80" s="15"/>
      <c r="BQ80" s="18"/>
      <c r="BR80" s="15"/>
      <c r="BS80" s="35"/>
      <c r="BT80" s="15"/>
      <c r="BU80" s="15"/>
      <c r="BV80" s="15"/>
      <c r="BW80" s="16"/>
      <c r="BX80" s="15"/>
      <c r="BY80" s="15"/>
      <c r="BZ80" s="16"/>
      <c r="CA80" s="15"/>
      <c r="CB80" s="15"/>
      <c r="CC80" s="16"/>
      <c r="CD80" s="15"/>
      <c r="CE80" s="15"/>
      <c r="CF80" s="16"/>
      <c r="CG80" s="15"/>
      <c r="CH80" s="15"/>
      <c r="CI80" s="16"/>
      <c r="CJ80" s="15"/>
      <c r="CK80" s="15"/>
      <c r="CL80" s="16"/>
      <c r="CM80" s="15"/>
      <c r="CN80" s="15"/>
      <c r="CO80" s="16"/>
      <c r="CP80" s="15"/>
      <c r="CQ80" s="370"/>
    </row>
    <row r="81" spans="1:95" ht="31.5" customHeight="1" x14ac:dyDescent="0.3">
      <c r="A81" s="156"/>
      <c r="B81" s="221"/>
      <c r="C81" s="157" t="s">
        <v>22</v>
      </c>
      <c r="D81" s="222"/>
      <c r="E81" s="15"/>
      <c r="F81" s="15"/>
      <c r="G81" s="15"/>
      <c r="H81" s="16"/>
      <c r="I81" s="15"/>
      <c r="J81" s="17"/>
      <c r="K81" s="18"/>
      <c r="L81" s="17"/>
      <c r="M81" s="17"/>
      <c r="N81" s="18"/>
      <c r="O81" s="17"/>
      <c r="P81" s="17"/>
      <c r="Q81" s="18"/>
      <c r="R81" s="17"/>
      <c r="S81" s="17"/>
      <c r="T81" s="18"/>
      <c r="U81" s="17"/>
      <c r="V81" s="17"/>
      <c r="W81" s="18"/>
      <c r="X81" s="17"/>
      <c r="Y81" s="17"/>
      <c r="Z81" s="18"/>
      <c r="AA81" s="17"/>
      <c r="AB81" s="35"/>
      <c r="AC81" s="15"/>
      <c r="AD81" s="15"/>
      <c r="AE81" s="15"/>
      <c r="AF81" s="16"/>
      <c r="AG81" s="20"/>
      <c r="AH81" s="15"/>
      <c r="AI81" s="18"/>
      <c r="AJ81" s="15"/>
      <c r="AK81" s="15"/>
      <c r="AL81" s="16"/>
      <c r="AM81" s="15"/>
      <c r="AN81" s="15"/>
      <c r="AO81" s="18"/>
      <c r="AP81" s="15"/>
      <c r="AQ81" s="15"/>
      <c r="AR81" s="18"/>
      <c r="AS81" s="15"/>
      <c r="AT81" s="15"/>
      <c r="AU81" s="18"/>
      <c r="AV81" s="15"/>
      <c r="AW81" s="15"/>
      <c r="AX81" s="18"/>
      <c r="AY81" s="15"/>
      <c r="AZ81" s="35"/>
      <c r="BA81" s="15"/>
      <c r="BB81" s="18"/>
      <c r="BC81" s="15"/>
      <c r="BD81" s="15"/>
      <c r="BE81" s="18"/>
      <c r="BF81" s="15"/>
      <c r="BG81" s="15"/>
      <c r="BH81" s="18"/>
      <c r="BI81" s="15"/>
      <c r="BJ81" s="15"/>
      <c r="BK81" s="18"/>
      <c r="BL81" s="15"/>
      <c r="BM81" s="15"/>
      <c r="BN81" s="18"/>
      <c r="BO81" s="15"/>
      <c r="BP81" s="15"/>
      <c r="BQ81" s="18"/>
      <c r="BR81" s="15"/>
      <c r="BS81" s="35"/>
      <c r="BT81" s="15"/>
      <c r="BU81" s="15"/>
      <c r="BV81" s="15"/>
      <c r="BW81" s="16"/>
      <c r="BX81" s="15"/>
      <c r="BY81" s="15"/>
      <c r="BZ81" s="16"/>
      <c r="CA81" s="15"/>
      <c r="CB81" s="15"/>
      <c r="CC81" s="16"/>
      <c r="CD81" s="15"/>
      <c r="CE81" s="15"/>
      <c r="CF81" s="16"/>
      <c r="CG81" s="15"/>
      <c r="CH81" s="15"/>
      <c r="CI81" s="16"/>
      <c r="CJ81" s="15"/>
      <c r="CK81" s="15"/>
      <c r="CL81" s="16"/>
      <c r="CM81" s="15"/>
      <c r="CN81" s="15"/>
      <c r="CO81" s="16"/>
      <c r="CP81" s="15"/>
      <c r="CQ81" s="370"/>
    </row>
    <row r="82" spans="1:95" ht="30.75" customHeight="1" x14ac:dyDescent="0.3">
      <c r="A82" s="156"/>
      <c r="B82" s="221"/>
      <c r="C82" s="157" t="s">
        <v>57</v>
      </c>
      <c r="D82" s="222"/>
      <c r="E82" s="15"/>
      <c r="F82" s="15"/>
      <c r="G82" s="15"/>
      <c r="H82" s="16"/>
      <c r="I82" s="15"/>
      <c r="J82" s="17"/>
      <c r="K82" s="18"/>
      <c r="L82" s="17"/>
      <c r="M82" s="17"/>
      <c r="N82" s="18"/>
      <c r="O82" s="17"/>
      <c r="P82" s="17"/>
      <c r="Q82" s="18"/>
      <c r="R82" s="17"/>
      <c r="S82" s="17"/>
      <c r="T82" s="18"/>
      <c r="U82" s="17"/>
      <c r="V82" s="17"/>
      <c r="W82" s="18"/>
      <c r="X82" s="17"/>
      <c r="Y82" s="17"/>
      <c r="Z82" s="18"/>
      <c r="AA82" s="17"/>
      <c r="AB82" s="35"/>
      <c r="AC82" s="15"/>
      <c r="AD82" s="15"/>
      <c r="AE82" s="15"/>
      <c r="AF82" s="16"/>
      <c r="AG82" s="20"/>
      <c r="AH82" s="15"/>
      <c r="AI82" s="18"/>
      <c r="AJ82" s="15"/>
      <c r="AK82" s="15"/>
      <c r="AL82" s="16"/>
      <c r="AM82" s="15"/>
      <c r="AN82" s="15"/>
      <c r="AO82" s="18"/>
      <c r="AP82" s="15"/>
      <c r="AQ82" s="15"/>
      <c r="AR82" s="18"/>
      <c r="AS82" s="15"/>
      <c r="AT82" s="15"/>
      <c r="AU82" s="18"/>
      <c r="AV82" s="15"/>
      <c r="AW82" s="15"/>
      <c r="AX82" s="18"/>
      <c r="AY82" s="15"/>
      <c r="AZ82" s="35"/>
      <c r="BA82" s="15"/>
      <c r="BB82" s="18"/>
      <c r="BC82" s="15"/>
      <c r="BD82" s="15"/>
      <c r="BE82" s="18"/>
      <c r="BF82" s="15"/>
      <c r="BG82" s="15"/>
      <c r="BH82" s="18"/>
      <c r="BI82" s="15"/>
      <c r="BJ82" s="15"/>
      <c r="BK82" s="18"/>
      <c r="BL82" s="15"/>
      <c r="BM82" s="15"/>
      <c r="BN82" s="18"/>
      <c r="BO82" s="15"/>
      <c r="BP82" s="15"/>
      <c r="BQ82" s="18"/>
      <c r="BR82" s="15"/>
      <c r="BS82" s="35"/>
      <c r="BT82" s="15"/>
      <c r="BU82" s="15"/>
      <c r="BV82" s="15"/>
      <c r="BW82" s="16"/>
      <c r="BX82" s="15"/>
      <c r="BY82" s="15"/>
      <c r="BZ82" s="16"/>
      <c r="CA82" s="15"/>
      <c r="CB82" s="15"/>
      <c r="CC82" s="16"/>
      <c r="CD82" s="15"/>
      <c r="CE82" s="15"/>
      <c r="CF82" s="16"/>
      <c r="CG82" s="15"/>
      <c r="CH82" s="15"/>
      <c r="CI82" s="16"/>
      <c r="CJ82" s="15"/>
      <c r="CK82" s="15"/>
      <c r="CL82" s="16"/>
      <c r="CM82" s="15"/>
      <c r="CN82" s="15"/>
      <c r="CO82" s="16"/>
      <c r="CP82" s="15"/>
      <c r="CQ82" s="371"/>
    </row>
    <row r="83" spans="1:95" ht="75.599999999999994" customHeight="1" thickBot="1" x14ac:dyDescent="0.35">
      <c r="A83" s="223" t="s">
        <v>76</v>
      </c>
      <c r="B83" s="224" t="s">
        <v>77</v>
      </c>
      <c r="C83" s="225" t="s">
        <v>18</v>
      </c>
      <c r="D83" s="226">
        <f>E83+F83+I83+L83+O83+R83+U83+X83+AA83</f>
        <v>1374.7618400000001</v>
      </c>
      <c r="E83" s="73">
        <v>0</v>
      </c>
      <c r="F83" s="73">
        <v>0</v>
      </c>
      <c r="G83" s="73">
        <v>0</v>
      </c>
      <c r="H83" s="85"/>
      <c r="I83" s="73">
        <v>0</v>
      </c>
      <c r="J83" s="75">
        <v>0</v>
      </c>
      <c r="K83" s="76"/>
      <c r="L83" s="75">
        <v>0</v>
      </c>
      <c r="M83" s="75">
        <f>'[1]43'!O68</f>
        <v>180.02500000000001</v>
      </c>
      <c r="N83" s="76">
        <f>N84+N85+N86+N88</f>
        <v>0</v>
      </c>
      <c r="O83" s="75">
        <f>M83+N83</f>
        <v>180.02500000000001</v>
      </c>
      <c r="P83" s="75">
        <f>'[1]49'!R74</f>
        <v>1194.73684</v>
      </c>
      <c r="Q83" s="76">
        <f>Q84+Q85+Q86+Q88</f>
        <v>0</v>
      </c>
      <c r="R83" s="227">
        <f>P83+Q83</f>
        <v>1194.73684</v>
      </c>
      <c r="S83" s="75">
        <f>'[1]53'!U74</f>
        <v>0</v>
      </c>
      <c r="T83" s="76">
        <f>T84+T85+T86+T87+T88</f>
        <v>0</v>
      </c>
      <c r="U83" s="227">
        <f>S83+T83</f>
        <v>0</v>
      </c>
      <c r="V83" s="75">
        <f>'[1]53'!X74</f>
        <v>0</v>
      </c>
      <c r="W83" s="76">
        <f>W84+W85+W86+W88</f>
        <v>0</v>
      </c>
      <c r="X83" s="227">
        <f>V83+W83</f>
        <v>0</v>
      </c>
      <c r="Y83" s="75">
        <f>'[1]53'!AA74</f>
        <v>0</v>
      </c>
      <c r="Z83" s="76">
        <f>Z84+Z85+Z86+Z88</f>
        <v>0</v>
      </c>
      <c r="AA83" s="227">
        <f>Y83+Z83</f>
        <v>0</v>
      </c>
      <c r="AB83" s="180">
        <f>AC83+AD83+AG83+AJ83+AM83+AP83+AS83+AV83+AY83</f>
        <v>17000</v>
      </c>
      <c r="AC83" s="73">
        <v>0</v>
      </c>
      <c r="AD83" s="73">
        <v>0</v>
      </c>
      <c r="AE83" s="73">
        <v>0</v>
      </c>
      <c r="AF83" s="85"/>
      <c r="AG83" s="228">
        <v>0</v>
      </c>
      <c r="AH83" s="73">
        <v>0</v>
      </c>
      <c r="AI83" s="76">
        <f>AI84+AI85+AI86+AI88</f>
        <v>0</v>
      </c>
      <c r="AJ83" s="73">
        <v>0</v>
      </c>
      <c r="AK83" s="73">
        <f>'[1]43'!AD68</f>
        <v>0</v>
      </c>
      <c r="AL83" s="85">
        <f>AL84+AL85+AL86+AL88</f>
        <v>0</v>
      </c>
      <c r="AM83" s="73">
        <f>AK83+AL83</f>
        <v>0</v>
      </c>
      <c r="AN83" s="179">
        <f>'[1]49'!AP74</f>
        <v>17000</v>
      </c>
      <c r="AO83" s="76">
        <f>AO84+AO85+AO86+AO88</f>
        <v>0</v>
      </c>
      <c r="AP83" s="73">
        <f>AN83+AO83</f>
        <v>17000</v>
      </c>
      <c r="AQ83" s="179">
        <f>'[1]53'!AS74</f>
        <v>0</v>
      </c>
      <c r="AR83" s="76">
        <f>AR84+AR85+AR86+AR88</f>
        <v>0</v>
      </c>
      <c r="AS83" s="73">
        <f>AQ83+AR83</f>
        <v>0</v>
      </c>
      <c r="AT83" s="179">
        <f>'[1]53'!AV74</f>
        <v>0</v>
      </c>
      <c r="AU83" s="76">
        <f>AU84+AU85+AU86+AU88</f>
        <v>0</v>
      </c>
      <c r="AV83" s="73">
        <f>AT83+AU83</f>
        <v>0</v>
      </c>
      <c r="AW83" s="179">
        <f>'[1]53'!AY74</f>
        <v>0</v>
      </c>
      <c r="AX83" s="76">
        <f>AX84+AX85+AX86+AX88</f>
        <v>0</v>
      </c>
      <c r="AY83" s="73">
        <f>AW83+AX83</f>
        <v>0</v>
      </c>
      <c r="AZ83" s="229">
        <f>BC83+BF83+BI83+BL83+BO83+BR83</f>
        <v>0</v>
      </c>
      <c r="BA83" s="230">
        <v>0</v>
      </c>
      <c r="BB83" s="76">
        <f>BB84+BB85+BB86+BB88</f>
        <v>0</v>
      </c>
      <c r="BC83" s="73">
        <f>BA83+BB83</f>
        <v>0</v>
      </c>
      <c r="BD83" s="73">
        <v>0</v>
      </c>
      <c r="BE83" s="76">
        <f>BE84+BE85+BE86+BE88</f>
        <v>0</v>
      </c>
      <c r="BF83" s="73">
        <f>BD83+BE83</f>
        <v>0</v>
      </c>
      <c r="BG83" s="73">
        <v>0</v>
      </c>
      <c r="BH83" s="76">
        <f>BH84+BH85+BH86+BH88</f>
        <v>0</v>
      </c>
      <c r="BI83" s="73">
        <f>BG83+BH83</f>
        <v>0</v>
      </c>
      <c r="BJ83" s="73">
        <v>0</v>
      </c>
      <c r="BK83" s="76">
        <f>BK84+BK85+BK86+BK88</f>
        <v>0</v>
      </c>
      <c r="BL83" s="73">
        <f>BJ83+BK83</f>
        <v>0</v>
      </c>
      <c r="BM83" s="73">
        <v>0</v>
      </c>
      <c r="BN83" s="76">
        <f>BN84+BN85+BN86+BN88</f>
        <v>0</v>
      </c>
      <c r="BO83" s="73">
        <f>BM83+BN83</f>
        <v>0</v>
      </c>
      <c r="BP83" s="73">
        <v>0</v>
      </c>
      <c r="BQ83" s="76">
        <f>BQ84+BQ85+BQ86+BQ88</f>
        <v>0</v>
      </c>
      <c r="BR83" s="73">
        <f>BP83+BQ83</f>
        <v>0</v>
      </c>
      <c r="BS83" s="180">
        <f>BT83+BU83+BX83+CA83+CD83+CG83+CJ83+CM83+CP83</f>
        <v>18374.761840000003</v>
      </c>
      <c r="BT83" s="73">
        <f>E83+AC83</f>
        <v>0</v>
      </c>
      <c r="BU83" s="73">
        <f>F83+AD83</f>
        <v>0</v>
      </c>
      <c r="BV83" s="73">
        <f>G83+AE83</f>
        <v>0</v>
      </c>
      <c r="BW83" s="85">
        <f>H83+AF83</f>
        <v>0</v>
      </c>
      <c r="BX83" s="73">
        <f>BV83+BW83</f>
        <v>0</v>
      </c>
      <c r="BY83" s="73">
        <f>J83+AH83+BA83</f>
        <v>0</v>
      </c>
      <c r="BZ83" s="85">
        <f>K83+AI83+BB83</f>
        <v>0</v>
      </c>
      <c r="CA83" s="73">
        <f>BY83+BZ83</f>
        <v>0</v>
      </c>
      <c r="CB83" s="73">
        <f>M83+AK83</f>
        <v>180.02500000000001</v>
      </c>
      <c r="CC83" s="85">
        <f>N83+AL83</f>
        <v>0</v>
      </c>
      <c r="CD83" s="73">
        <f>CB83+CC83</f>
        <v>180.02500000000001</v>
      </c>
      <c r="CE83" s="73">
        <f>P83+AN83+BG83</f>
        <v>18194.736840000001</v>
      </c>
      <c r="CF83" s="85">
        <f>Q83+AO83+BH83</f>
        <v>0</v>
      </c>
      <c r="CG83" s="73">
        <f>CE83+CF83</f>
        <v>18194.736840000001</v>
      </c>
      <c r="CH83" s="73">
        <f>S83+AQ83+BJ83</f>
        <v>0</v>
      </c>
      <c r="CI83" s="85">
        <f>T83+AR83+BK83</f>
        <v>0</v>
      </c>
      <c r="CJ83" s="73">
        <f>CH83+CI83</f>
        <v>0</v>
      </c>
      <c r="CK83" s="73">
        <f>V83+AT83+BM83</f>
        <v>0</v>
      </c>
      <c r="CL83" s="85">
        <f>W83+AU83+BN83</f>
        <v>0</v>
      </c>
      <c r="CM83" s="73">
        <f>CK83+CL83</f>
        <v>0</v>
      </c>
      <c r="CN83" s="73">
        <f>Y83+AW83+BP83</f>
        <v>0</v>
      </c>
      <c r="CO83" s="85">
        <f>Z83+AX83+BQ83</f>
        <v>0</v>
      </c>
      <c r="CP83" s="73">
        <f>CN83+CO83</f>
        <v>0</v>
      </c>
      <c r="CQ83" s="372"/>
    </row>
    <row r="84" spans="1:95" ht="21.75" customHeight="1" x14ac:dyDescent="0.3">
      <c r="A84" s="156"/>
      <c r="B84" s="231"/>
      <c r="C84" s="157" t="s">
        <v>56</v>
      </c>
      <c r="D84" s="232"/>
      <c r="E84" s="57"/>
      <c r="F84" s="57"/>
      <c r="G84" s="57"/>
      <c r="H84" s="57"/>
      <c r="I84" s="57"/>
      <c r="J84" s="57"/>
      <c r="K84" s="18"/>
      <c r="L84" s="79"/>
      <c r="M84" s="79"/>
      <c r="N84" s="18"/>
      <c r="O84" s="79"/>
      <c r="P84" s="79"/>
      <c r="Q84" s="18"/>
      <c r="R84" s="233"/>
      <c r="S84" s="79"/>
      <c r="T84" s="18"/>
      <c r="U84" s="233"/>
      <c r="V84" s="79"/>
      <c r="W84" s="18"/>
      <c r="X84" s="233"/>
      <c r="Y84" s="79"/>
      <c r="Z84" s="18"/>
      <c r="AA84" s="233"/>
      <c r="AB84" s="234"/>
      <c r="AC84" s="235"/>
      <c r="AD84" s="235"/>
      <c r="AE84" s="235"/>
      <c r="AF84" s="16"/>
      <c r="AG84" s="236"/>
      <c r="AH84" s="235"/>
      <c r="AI84" s="16"/>
      <c r="AJ84" s="235"/>
      <c r="AK84" s="57"/>
      <c r="AL84" s="16"/>
      <c r="AM84" s="235"/>
      <c r="AN84" s="235"/>
      <c r="AO84" s="16"/>
      <c r="AP84" s="235"/>
      <c r="AQ84" s="235"/>
      <c r="AR84" s="16"/>
      <c r="AS84" s="235"/>
      <c r="AT84" s="235"/>
      <c r="AU84" s="16"/>
      <c r="AV84" s="235"/>
      <c r="AW84" s="235"/>
      <c r="AX84" s="16"/>
      <c r="AY84" s="235"/>
      <c r="AZ84" s="237"/>
      <c r="BA84" s="238"/>
      <c r="BB84" s="16"/>
      <c r="BC84" s="15"/>
      <c r="BD84" s="57"/>
      <c r="BE84" s="16"/>
      <c r="BF84" s="57"/>
      <c r="BG84" s="57"/>
      <c r="BH84" s="16"/>
      <c r="BI84" s="57"/>
      <c r="BJ84" s="57"/>
      <c r="BK84" s="16"/>
      <c r="BL84" s="57"/>
      <c r="BM84" s="57"/>
      <c r="BN84" s="16"/>
      <c r="BO84" s="57"/>
      <c r="BP84" s="57"/>
      <c r="BQ84" s="16"/>
      <c r="BR84" s="239"/>
      <c r="BS84" s="240"/>
      <c r="BT84" s="235"/>
      <c r="BU84" s="235"/>
      <c r="BV84" s="235"/>
      <c r="BW84" s="16"/>
      <c r="BX84" s="235"/>
      <c r="BY84" s="235"/>
      <c r="BZ84" s="16"/>
      <c r="CA84" s="235"/>
      <c r="CB84" s="235"/>
      <c r="CC84" s="16"/>
      <c r="CD84" s="235"/>
      <c r="CE84" s="235"/>
      <c r="CF84" s="16"/>
      <c r="CG84" s="235"/>
      <c r="CH84" s="235"/>
      <c r="CI84" s="16"/>
      <c r="CJ84" s="235"/>
      <c r="CK84" s="235"/>
      <c r="CL84" s="16"/>
      <c r="CM84" s="235"/>
      <c r="CN84" s="235"/>
      <c r="CO84" s="16"/>
      <c r="CP84" s="239"/>
      <c r="CQ84" s="373"/>
    </row>
    <row r="85" spans="1:95" ht="34.5" customHeight="1" x14ac:dyDescent="0.3">
      <c r="A85" s="156"/>
      <c r="B85" s="231"/>
      <c r="C85" s="157" t="s">
        <v>22</v>
      </c>
      <c r="D85" s="241"/>
      <c r="E85" s="57"/>
      <c r="F85" s="57"/>
      <c r="G85" s="57"/>
      <c r="H85" s="57"/>
      <c r="I85" s="57"/>
      <c r="J85" s="57"/>
      <c r="K85" s="18"/>
      <c r="L85" s="79"/>
      <c r="M85" s="79"/>
      <c r="N85" s="18"/>
      <c r="O85" s="79"/>
      <c r="P85" s="79"/>
      <c r="Q85" s="18"/>
      <c r="R85" s="233"/>
      <c r="S85" s="79"/>
      <c r="T85" s="18"/>
      <c r="U85" s="233"/>
      <c r="V85" s="79"/>
      <c r="W85" s="18"/>
      <c r="X85" s="233"/>
      <c r="Y85" s="79"/>
      <c r="Z85" s="18"/>
      <c r="AA85" s="233"/>
      <c r="AB85" s="242"/>
      <c r="AC85" s="235"/>
      <c r="AD85" s="235"/>
      <c r="AE85" s="235"/>
      <c r="AF85" s="16"/>
      <c r="AG85" s="236"/>
      <c r="AH85" s="235"/>
      <c r="AI85" s="16"/>
      <c r="AJ85" s="235"/>
      <c r="AK85" s="57"/>
      <c r="AL85" s="16"/>
      <c r="AM85" s="235"/>
      <c r="AN85" s="235"/>
      <c r="AO85" s="16"/>
      <c r="AP85" s="235"/>
      <c r="AQ85" s="235"/>
      <c r="AR85" s="16"/>
      <c r="AS85" s="235"/>
      <c r="AT85" s="235"/>
      <c r="AU85" s="16"/>
      <c r="AV85" s="235"/>
      <c r="AW85" s="235"/>
      <c r="AX85" s="16"/>
      <c r="AY85" s="235"/>
      <c r="AZ85" s="243"/>
      <c r="BA85" s="238"/>
      <c r="BB85" s="16"/>
      <c r="BC85" s="15"/>
      <c r="BD85" s="57"/>
      <c r="BE85" s="16"/>
      <c r="BF85" s="57"/>
      <c r="BG85" s="57"/>
      <c r="BH85" s="16"/>
      <c r="BI85" s="57"/>
      <c r="BJ85" s="57"/>
      <c r="BK85" s="16"/>
      <c r="BL85" s="57"/>
      <c r="BM85" s="57"/>
      <c r="BN85" s="16"/>
      <c r="BO85" s="57"/>
      <c r="BP85" s="57"/>
      <c r="BQ85" s="16"/>
      <c r="BR85" s="239"/>
      <c r="BS85" s="244"/>
      <c r="BT85" s="235"/>
      <c r="BU85" s="235"/>
      <c r="BV85" s="235"/>
      <c r="BW85" s="16"/>
      <c r="BX85" s="235"/>
      <c r="BY85" s="235"/>
      <c r="BZ85" s="16"/>
      <c r="CA85" s="235"/>
      <c r="CB85" s="235"/>
      <c r="CC85" s="16"/>
      <c r="CD85" s="235"/>
      <c r="CE85" s="235"/>
      <c r="CF85" s="16"/>
      <c r="CG85" s="235"/>
      <c r="CH85" s="235"/>
      <c r="CI85" s="16"/>
      <c r="CJ85" s="235"/>
      <c r="CK85" s="235"/>
      <c r="CL85" s="16"/>
      <c r="CM85" s="235"/>
      <c r="CN85" s="235"/>
      <c r="CO85" s="16"/>
      <c r="CP85" s="245"/>
      <c r="CQ85" s="373"/>
    </row>
    <row r="86" spans="1:95" ht="20.25" customHeight="1" x14ac:dyDescent="0.3">
      <c r="A86" s="156"/>
      <c r="B86" s="231"/>
      <c r="C86" s="157" t="s">
        <v>26</v>
      </c>
      <c r="D86" s="241"/>
      <c r="E86" s="57"/>
      <c r="F86" s="57"/>
      <c r="G86" s="57"/>
      <c r="H86" s="57"/>
      <c r="I86" s="57"/>
      <c r="J86" s="57"/>
      <c r="K86" s="18"/>
      <c r="L86" s="79"/>
      <c r="M86" s="79"/>
      <c r="N86" s="18"/>
      <c r="O86" s="79"/>
      <c r="P86" s="79"/>
      <c r="Q86" s="18"/>
      <c r="R86" s="233"/>
      <c r="S86" s="79"/>
      <c r="T86" s="18"/>
      <c r="U86" s="233"/>
      <c r="V86" s="79"/>
      <c r="W86" s="18"/>
      <c r="X86" s="233"/>
      <c r="Y86" s="79"/>
      <c r="Z86" s="18"/>
      <c r="AA86" s="233"/>
      <c r="AB86" s="242"/>
      <c r="AC86" s="235"/>
      <c r="AD86" s="235"/>
      <c r="AE86" s="235"/>
      <c r="AF86" s="16"/>
      <c r="AG86" s="236"/>
      <c r="AH86" s="235"/>
      <c r="AI86" s="16"/>
      <c r="AJ86" s="235"/>
      <c r="AK86" s="57"/>
      <c r="AL86" s="16"/>
      <c r="AM86" s="235"/>
      <c r="AN86" s="235"/>
      <c r="AO86" s="16"/>
      <c r="AP86" s="235"/>
      <c r="AQ86" s="235"/>
      <c r="AR86" s="16"/>
      <c r="AS86" s="235"/>
      <c r="AT86" s="235"/>
      <c r="AU86" s="16"/>
      <c r="AV86" s="235"/>
      <c r="AW86" s="235"/>
      <c r="AX86" s="16"/>
      <c r="AY86" s="235"/>
      <c r="AZ86" s="243"/>
      <c r="BA86" s="238"/>
      <c r="BB86" s="16"/>
      <c r="BC86" s="15"/>
      <c r="BD86" s="57"/>
      <c r="BE86" s="16"/>
      <c r="BF86" s="57"/>
      <c r="BG86" s="57"/>
      <c r="BH86" s="16"/>
      <c r="BI86" s="57"/>
      <c r="BJ86" s="57"/>
      <c r="BK86" s="16"/>
      <c r="BL86" s="57"/>
      <c r="BM86" s="57"/>
      <c r="BN86" s="16"/>
      <c r="BO86" s="57"/>
      <c r="BP86" s="57"/>
      <c r="BQ86" s="16"/>
      <c r="BR86" s="239"/>
      <c r="BS86" s="244"/>
      <c r="BT86" s="235"/>
      <c r="BU86" s="235"/>
      <c r="BV86" s="235"/>
      <c r="BW86" s="16"/>
      <c r="BX86" s="235"/>
      <c r="BY86" s="235"/>
      <c r="BZ86" s="16"/>
      <c r="CA86" s="235"/>
      <c r="CB86" s="235"/>
      <c r="CC86" s="16"/>
      <c r="CD86" s="235"/>
      <c r="CE86" s="235"/>
      <c r="CF86" s="16"/>
      <c r="CG86" s="235"/>
      <c r="CH86" s="235"/>
      <c r="CI86" s="16"/>
      <c r="CJ86" s="235"/>
      <c r="CK86" s="235"/>
      <c r="CL86" s="16"/>
      <c r="CM86" s="235"/>
      <c r="CN86" s="235"/>
      <c r="CO86" s="16"/>
      <c r="CP86" s="239"/>
      <c r="CQ86" s="373"/>
    </row>
    <row r="87" spans="1:95" ht="29.25" customHeight="1" x14ac:dyDescent="0.3">
      <c r="A87" s="156"/>
      <c r="B87" s="231"/>
      <c r="C87" s="157" t="s">
        <v>20</v>
      </c>
      <c r="D87" s="241"/>
      <c r="E87" s="57"/>
      <c r="F87" s="57"/>
      <c r="G87" s="57"/>
      <c r="H87" s="57"/>
      <c r="I87" s="57"/>
      <c r="J87" s="57"/>
      <c r="K87" s="18"/>
      <c r="L87" s="79"/>
      <c r="M87" s="79"/>
      <c r="N87" s="18"/>
      <c r="O87" s="79"/>
      <c r="P87" s="79"/>
      <c r="Q87" s="18"/>
      <c r="R87" s="233"/>
      <c r="S87" s="79"/>
      <c r="T87" s="18"/>
      <c r="U87" s="233"/>
      <c r="V87" s="79"/>
      <c r="W87" s="18"/>
      <c r="X87" s="233"/>
      <c r="Y87" s="79"/>
      <c r="Z87" s="18"/>
      <c r="AA87" s="233"/>
      <c r="AB87" s="242"/>
      <c r="AC87" s="235"/>
      <c r="AD87" s="235"/>
      <c r="AE87" s="235"/>
      <c r="AF87" s="16"/>
      <c r="AG87" s="236"/>
      <c r="AH87" s="235"/>
      <c r="AI87" s="16"/>
      <c r="AJ87" s="235"/>
      <c r="AK87" s="57"/>
      <c r="AL87" s="16"/>
      <c r="AM87" s="235"/>
      <c r="AN87" s="235"/>
      <c r="AO87" s="16"/>
      <c r="AP87" s="235"/>
      <c r="AQ87" s="235"/>
      <c r="AR87" s="16"/>
      <c r="AS87" s="235"/>
      <c r="AT87" s="235"/>
      <c r="AU87" s="16"/>
      <c r="AV87" s="235"/>
      <c r="AW87" s="235"/>
      <c r="AX87" s="16"/>
      <c r="AY87" s="235"/>
      <c r="AZ87" s="243"/>
      <c r="BA87" s="238"/>
      <c r="BB87" s="16"/>
      <c r="BC87" s="15"/>
      <c r="BD87" s="57"/>
      <c r="BE87" s="16"/>
      <c r="BF87" s="57"/>
      <c r="BG87" s="57"/>
      <c r="BH87" s="16"/>
      <c r="BI87" s="57"/>
      <c r="BJ87" s="57"/>
      <c r="BK87" s="16"/>
      <c r="BL87" s="57"/>
      <c r="BM87" s="57"/>
      <c r="BN87" s="16"/>
      <c r="BO87" s="57"/>
      <c r="BP87" s="57"/>
      <c r="BQ87" s="16"/>
      <c r="BR87" s="239"/>
      <c r="BS87" s="244"/>
      <c r="BT87" s="235"/>
      <c r="BU87" s="235"/>
      <c r="BV87" s="235"/>
      <c r="BW87" s="16"/>
      <c r="BX87" s="235"/>
      <c r="BY87" s="235"/>
      <c r="BZ87" s="16"/>
      <c r="CA87" s="235"/>
      <c r="CB87" s="235"/>
      <c r="CC87" s="16"/>
      <c r="CD87" s="235"/>
      <c r="CE87" s="235"/>
      <c r="CF87" s="16"/>
      <c r="CG87" s="235"/>
      <c r="CH87" s="235"/>
      <c r="CI87" s="16"/>
      <c r="CJ87" s="235"/>
      <c r="CK87" s="235"/>
      <c r="CL87" s="16"/>
      <c r="CM87" s="235"/>
      <c r="CN87" s="235"/>
      <c r="CO87" s="16"/>
      <c r="CP87" s="235"/>
      <c r="CQ87" s="373"/>
    </row>
    <row r="88" spans="1:95" ht="32.25" customHeight="1" thickBot="1" x14ac:dyDescent="0.35">
      <c r="A88" s="184"/>
      <c r="B88" s="246"/>
      <c r="C88" s="186" t="s">
        <v>23</v>
      </c>
      <c r="D88" s="241"/>
      <c r="E88" s="57"/>
      <c r="F88" s="57"/>
      <c r="G88" s="57"/>
      <c r="H88" s="57"/>
      <c r="I88" s="57"/>
      <c r="J88" s="57"/>
      <c r="K88" s="18"/>
      <c r="L88" s="79"/>
      <c r="M88" s="79"/>
      <c r="N88" s="18"/>
      <c r="O88" s="79"/>
      <c r="P88" s="79"/>
      <c r="Q88" s="18"/>
      <c r="R88" s="233"/>
      <c r="S88" s="79"/>
      <c r="T88" s="18"/>
      <c r="U88" s="233"/>
      <c r="V88" s="79"/>
      <c r="W88" s="18"/>
      <c r="X88" s="233"/>
      <c r="Y88" s="79"/>
      <c r="Z88" s="18"/>
      <c r="AA88" s="233"/>
      <c r="AB88" s="242"/>
      <c r="AC88" s="235"/>
      <c r="AD88" s="235"/>
      <c r="AE88" s="235"/>
      <c r="AF88" s="16"/>
      <c r="AG88" s="236"/>
      <c r="AH88" s="235"/>
      <c r="AI88" s="16"/>
      <c r="AJ88" s="235"/>
      <c r="AK88" s="57"/>
      <c r="AL88" s="18"/>
      <c r="AM88" s="235"/>
      <c r="AN88" s="235"/>
      <c r="AO88" s="16"/>
      <c r="AP88" s="235"/>
      <c r="AQ88" s="235"/>
      <c r="AR88" s="16"/>
      <c r="AS88" s="235"/>
      <c r="AT88" s="235"/>
      <c r="AU88" s="16"/>
      <c r="AV88" s="235"/>
      <c r="AW88" s="235"/>
      <c r="AX88" s="16"/>
      <c r="AY88" s="235"/>
      <c r="AZ88" s="243"/>
      <c r="BA88" s="238"/>
      <c r="BB88" s="16"/>
      <c r="BC88" s="15"/>
      <c r="BD88" s="15"/>
      <c r="BE88" s="16"/>
      <c r="BF88" s="15"/>
      <c r="BG88" s="15"/>
      <c r="BH88" s="16"/>
      <c r="BI88" s="15"/>
      <c r="BJ88" s="15"/>
      <c r="BK88" s="16"/>
      <c r="BL88" s="15"/>
      <c r="BM88" s="15"/>
      <c r="BN88" s="16"/>
      <c r="BO88" s="15"/>
      <c r="BP88" s="15"/>
      <c r="BQ88" s="16"/>
      <c r="BR88" s="21"/>
      <c r="BS88" s="244"/>
      <c r="BT88" s="235"/>
      <c r="BU88" s="235"/>
      <c r="BV88" s="235"/>
      <c r="BW88" s="16"/>
      <c r="BX88" s="235"/>
      <c r="BY88" s="235"/>
      <c r="BZ88" s="16"/>
      <c r="CA88" s="235"/>
      <c r="CB88" s="235"/>
      <c r="CC88" s="16"/>
      <c r="CD88" s="235"/>
      <c r="CE88" s="235"/>
      <c r="CF88" s="16"/>
      <c r="CG88" s="235"/>
      <c r="CH88" s="235"/>
      <c r="CI88" s="16"/>
      <c r="CJ88" s="235"/>
      <c r="CK88" s="235"/>
      <c r="CL88" s="16"/>
      <c r="CM88" s="235"/>
      <c r="CN88" s="235"/>
      <c r="CO88" s="16"/>
      <c r="CP88" s="235"/>
      <c r="CQ88" s="374"/>
    </row>
    <row r="89" spans="1:95" ht="45" hidden="1" customHeight="1" outlineLevel="1" x14ac:dyDescent="0.25">
      <c r="A89" s="247" t="s">
        <v>78</v>
      </c>
      <c r="B89" s="224" t="s">
        <v>79</v>
      </c>
      <c r="C89" s="248" t="s">
        <v>18</v>
      </c>
      <c r="D89" s="14">
        <f>E89+F89+I89+L89+O89+R89</f>
        <v>0</v>
      </c>
      <c r="E89" s="15">
        <v>0</v>
      </c>
      <c r="F89" s="15">
        <v>0</v>
      </c>
      <c r="G89" s="15">
        <v>0</v>
      </c>
      <c r="H89" s="16"/>
      <c r="I89" s="15">
        <v>0</v>
      </c>
      <c r="J89" s="17">
        <v>0</v>
      </c>
      <c r="K89" s="18"/>
      <c r="L89" s="17">
        <v>0</v>
      </c>
      <c r="M89" s="17">
        <v>0</v>
      </c>
      <c r="N89" s="18"/>
      <c r="O89" s="17">
        <v>0</v>
      </c>
      <c r="P89" s="17">
        <v>0</v>
      </c>
      <c r="Q89" s="18"/>
      <c r="R89" s="249">
        <f>P89+Q89</f>
        <v>0</v>
      </c>
      <c r="S89" s="17"/>
      <c r="T89" s="18"/>
      <c r="U89" s="249"/>
      <c r="V89" s="17"/>
      <c r="W89" s="18"/>
      <c r="X89" s="249"/>
      <c r="Y89" s="17"/>
      <c r="Z89" s="18"/>
      <c r="AA89" s="249"/>
      <c r="AB89" s="14">
        <f>AC89+AD89+AG89+AJ89+AM89+AP89</f>
        <v>0</v>
      </c>
      <c r="AC89" s="15">
        <v>0</v>
      </c>
      <c r="AD89" s="15">
        <v>0</v>
      </c>
      <c r="AE89" s="15">
        <v>0</v>
      </c>
      <c r="AF89" s="16"/>
      <c r="AG89" s="20">
        <v>0</v>
      </c>
      <c r="AH89" s="15">
        <v>0</v>
      </c>
      <c r="AI89" s="16"/>
      <c r="AJ89" s="15">
        <v>0</v>
      </c>
      <c r="AK89" s="15">
        <v>0</v>
      </c>
      <c r="AL89" s="250"/>
      <c r="AM89" s="15">
        <v>0</v>
      </c>
      <c r="AN89" s="15">
        <v>0</v>
      </c>
      <c r="AO89" s="16"/>
      <c r="AP89" s="15">
        <v>0</v>
      </c>
      <c r="AQ89" s="15"/>
      <c r="AR89" s="16"/>
      <c r="AS89" s="15"/>
      <c r="AT89" s="15"/>
      <c r="AU89" s="16"/>
      <c r="AV89" s="15"/>
      <c r="AW89" s="15"/>
      <c r="AX89" s="16"/>
      <c r="AY89" s="15"/>
      <c r="AZ89" s="29"/>
      <c r="BA89" s="238"/>
      <c r="BB89" s="16"/>
      <c r="BC89" s="21"/>
      <c r="BD89" s="251"/>
      <c r="BE89" s="251"/>
      <c r="BF89" s="251"/>
      <c r="BG89" s="251"/>
      <c r="BH89" s="251"/>
      <c r="BI89" s="252"/>
      <c r="BJ89" s="251"/>
      <c r="BK89" s="251"/>
      <c r="BL89" s="252"/>
      <c r="BM89" s="251"/>
      <c r="BN89" s="251"/>
      <c r="BO89" s="252"/>
      <c r="BP89" s="251"/>
      <c r="BQ89" s="251"/>
      <c r="BR89" s="252"/>
      <c r="BS89" s="14">
        <f>BT89+BU89+BX89+CA89+CD89+CG89</f>
        <v>0</v>
      </c>
      <c r="BT89" s="15">
        <f>E89+AC89</f>
        <v>0</v>
      </c>
      <c r="BU89" s="15">
        <f>F89+AD89</f>
        <v>0</v>
      </c>
      <c r="BV89" s="15">
        <f>G89+AE89</f>
        <v>0</v>
      </c>
      <c r="BW89" s="16">
        <f>H89+AF89</f>
        <v>0</v>
      </c>
      <c r="BX89" s="15">
        <f>BV89+BW89</f>
        <v>0</v>
      </c>
      <c r="BY89" s="15">
        <f>J89+AH89</f>
        <v>0</v>
      </c>
      <c r="BZ89" s="16">
        <f>K89+AI89</f>
        <v>0</v>
      </c>
      <c r="CA89" s="15">
        <f>BY89+BZ89</f>
        <v>0</v>
      </c>
      <c r="CB89" s="15">
        <f>M89+AK89</f>
        <v>0</v>
      </c>
      <c r="CC89" s="16">
        <f>N89+AL89</f>
        <v>0</v>
      </c>
      <c r="CD89" s="15">
        <f>CB89+CC89</f>
        <v>0</v>
      </c>
      <c r="CE89" s="15">
        <f>P89+AN89</f>
        <v>0</v>
      </c>
      <c r="CF89" s="16">
        <f>Q89+AO89</f>
        <v>0</v>
      </c>
      <c r="CG89" s="21">
        <f>CE89+CF89</f>
        <v>0</v>
      </c>
      <c r="CH89" s="15"/>
      <c r="CI89" s="16"/>
      <c r="CJ89" s="21"/>
      <c r="CK89" s="15"/>
      <c r="CL89" s="16"/>
      <c r="CM89" s="21"/>
      <c r="CN89" s="15"/>
      <c r="CO89" s="16"/>
      <c r="CP89" s="21"/>
      <c r="CQ89" s="145"/>
    </row>
    <row r="90" spans="1:95" ht="15" hidden="1" customHeight="1" outlineLevel="1" x14ac:dyDescent="0.25">
      <c r="A90" s="375"/>
      <c r="B90" s="378"/>
      <c r="C90" s="13" t="s">
        <v>21</v>
      </c>
      <c r="D90" s="366"/>
      <c r="E90" s="356"/>
      <c r="F90" s="356"/>
      <c r="G90" s="356"/>
      <c r="H90" s="16"/>
      <c r="I90" s="356"/>
      <c r="J90" s="363"/>
      <c r="K90" s="18"/>
      <c r="L90" s="363"/>
      <c r="M90" s="363"/>
      <c r="N90" s="18"/>
      <c r="O90" s="363"/>
      <c r="P90" s="363"/>
      <c r="Q90" s="18"/>
      <c r="R90" s="360"/>
      <c r="S90" s="363"/>
      <c r="T90" s="18"/>
      <c r="U90" s="360"/>
      <c r="V90" s="363"/>
      <c r="W90" s="18"/>
      <c r="X90" s="360"/>
      <c r="Y90" s="363"/>
      <c r="Z90" s="18"/>
      <c r="AA90" s="360"/>
      <c r="AB90" s="366"/>
      <c r="AC90" s="356"/>
      <c r="AD90" s="356"/>
      <c r="AE90" s="356"/>
      <c r="AF90" s="16"/>
      <c r="AG90" s="381"/>
      <c r="AH90" s="356"/>
      <c r="AI90" s="16"/>
      <c r="AJ90" s="356"/>
      <c r="AK90" s="356"/>
      <c r="AL90" s="250"/>
      <c r="AM90" s="356"/>
      <c r="AN90" s="344"/>
      <c r="AO90" s="16"/>
      <c r="AP90" s="359"/>
      <c r="AQ90" s="344"/>
      <c r="AR90" s="16"/>
      <c r="AS90" s="359"/>
      <c r="AT90" s="344"/>
      <c r="AU90" s="16"/>
      <c r="AV90" s="359"/>
      <c r="AW90" s="344"/>
      <c r="AX90" s="16"/>
      <c r="AY90" s="359"/>
      <c r="AZ90" s="130"/>
      <c r="BA90" s="14"/>
      <c r="BB90" s="16"/>
      <c r="BC90" s="42"/>
      <c r="BD90" s="253"/>
      <c r="BE90" s="253"/>
      <c r="BF90" s="253"/>
      <c r="BG90" s="253"/>
      <c r="BH90" s="253"/>
      <c r="BI90" s="254"/>
      <c r="BJ90" s="253"/>
      <c r="BK90" s="253"/>
      <c r="BL90" s="254"/>
      <c r="BM90" s="253"/>
      <c r="BN90" s="253"/>
      <c r="BO90" s="254"/>
      <c r="BP90" s="253"/>
      <c r="BQ90" s="253"/>
      <c r="BR90" s="254"/>
      <c r="BS90" s="366"/>
      <c r="BT90" s="344"/>
      <c r="BU90" s="344"/>
      <c r="BV90" s="344"/>
      <c r="BW90" s="36"/>
      <c r="BX90" s="344"/>
      <c r="BY90" s="344"/>
      <c r="BZ90" s="36"/>
      <c r="CA90" s="344"/>
      <c r="CB90" s="344"/>
      <c r="CC90" s="36"/>
      <c r="CD90" s="344"/>
      <c r="CE90" s="344"/>
      <c r="CF90" s="36"/>
      <c r="CG90" s="341"/>
      <c r="CH90" s="344"/>
      <c r="CI90" s="36"/>
      <c r="CJ90" s="341"/>
      <c r="CK90" s="344"/>
      <c r="CL90" s="36"/>
      <c r="CM90" s="341"/>
      <c r="CN90" s="344"/>
      <c r="CO90" s="36"/>
      <c r="CP90" s="341"/>
      <c r="CQ90" s="37"/>
    </row>
    <row r="91" spans="1:95" ht="33.75" hidden="1" customHeight="1" outlineLevel="1" x14ac:dyDescent="0.25">
      <c r="A91" s="376"/>
      <c r="B91" s="379"/>
      <c r="C91" s="13" t="s">
        <v>80</v>
      </c>
      <c r="D91" s="367"/>
      <c r="E91" s="357"/>
      <c r="F91" s="357"/>
      <c r="G91" s="357"/>
      <c r="H91" s="16"/>
      <c r="I91" s="357"/>
      <c r="J91" s="364"/>
      <c r="K91" s="18"/>
      <c r="L91" s="364"/>
      <c r="M91" s="364"/>
      <c r="N91" s="18"/>
      <c r="O91" s="364"/>
      <c r="P91" s="364"/>
      <c r="Q91" s="18"/>
      <c r="R91" s="361"/>
      <c r="S91" s="364"/>
      <c r="T91" s="18"/>
      <c r="U91" s="361"/>
      <c r="V91" s="364"/>
      <c r="W91" s="18"/>
      <c r="X91" s="361"/>
      <c r="Y91" s="364"/>
      <c r="Z91" s="18"/>
      <c r="AA91" s="361"/>
      <c r="AB91" s="367"/>
      <c r="AC91" s="357"/>
      <c r="AD91" s="357"/>
      <c r="AE91" s="357"/>
      <c r="AF91" s="16"/>
      <c r="AG91" s="382"/>
      <c r="AH91" s="357"/>
      <c r="AI91" s="16"/>
      <c r="AJ91" s="357"/>
      <c r="AK91" s="357"/>
      <c r="AL91" s="250"/>
      <c r="AM91" s="357"/>
      <c r="AN91" s="345"/>
      <c r="AO91" s="16"/>
      <c r="AP91" s="359"/>
      <c r="AQ91" s="345"/>
      <c r="AR91" s="16"/>
      <c r="AS91" s="359"/>
      <c r="AT91" s="345"/>
      <c r="AU91" s="16"/>
      <c r="AV91" s="359"/>
      <c r="AW91" s="345"/>
      <c r="AX91" s="16"/>
      <c r="AY91" s="359"/>
      <c r="AZ91" s="87"/>
      <c r="BA91" s="14"/>
      <c r="BB91" s="16"/>
      <c r="BC91" s="42"/>
      <c r="BD91" s="255"/>
      <c r="BE91" s="255"/>
      <c r="BF91" s="255"/>
      <c r="BG91" s="255"/>
      <c r="BH91" s="255"/>
      <c r="BI91" s="256"/>
      <c r="BJ91" s="255"/>
      <c r="BK91" s="255"/>
      <c r="BL91" s="256"/>
      <c r="BM91" s="255"/>
      <c r="BN91" s="255"/>
      <c r="BO91" s="256"/>
      <c r="BP91" s="255"/>
      <c r="BQ91" s="255"/>
      <c r="BR91" s="256"/>
      <c r="BS91" s="367"/>
      <c r="BT91" s="345"/>
      <c r="BU91" s="345"/>
      <c r="BV91" s="345"/>
      <c r="BW91" s="36"/>
      <c r="BX91" s="345"/>
      <c r="BY91" s="345"/>
      <c r="BZ91" s="36"/>
      <c r="CA91" s="345"/>
      <c r="CB91" s="345"/>
      <c r="CC91" s="36"/>
      <c r="CD91" s="345"/>
      <c r="CE91" s="345"/>
      <c r="CF91" s="36"/>
      <c r="CG91" s="342"/>
      <c r="CH91" s="345"/>
      <c r="CI91" s="36"/>
      <c r="CJ91" s="342"/>
      <c r="CK91" s="345"/>
      <c r="CL91" s="36"/>
      <c r="CM91" s="342"/>
      <c r="CN91" s="345"/>
      <c r="CO91" s="36"/>
      <c r="CP91" s="342"/>
      <c r="CQ91" s="37"/>
    </row>
    <row r="92" spans="1:95" ht="22.5" hidden="1" customHeight="1" outlineLevel="1" x14ac:dyDescent="0.25">
      <c r="A92" s="376"/>
      <c r="B92" s="379"/>
      <c r="C92" s="13" t="s">
        <v>57</v>
      </c>
      <c r="D92" s="367"/>
      <c r="E92" s="357"/>
      <c r="F92" s="357"/>
      <c r="G92" s="357"/>
      <c r="H92" s="16"/>
      <c r="I92" s="357"/>
      <c r="J92" s="364"/>
      <c r="K92" s="18"/>
      <c r="L92" s="364"/>
      <c r="M92" s="364"/>
      <c r="N92" s="18"/>
      <c r="O92" s="364"/>
      <c r="P92" s="364"/>
      <c r="Q92" s="18"/>
      <c r="R92" s="361"/>
      <c r="S92" s="364"/>
      <c r="T92" s="18"/>
      <c r="U92" s="361"/>
      <c r="V92" s="364"/>
      <c r="W92" s="18"/>
      <c r="X92" s="361"/>
      <c r="Y92" s="364"/>
      <c r="Z92" s="18"/>
      <c r="AA92" s="361"/>
      <c r="AB92" s="367"/>
      <c r="AC92" s="357"/>
      <c r="AD92" s="357"/>
      <c r="AE92" s="357"/>
      <c r="AF92" s="16"/>
      <c r="AG92" s="382"/>
      <c r="AH92" s="357"/>
      <c r="AI92" s="16"/>
      <c r="AJ92" s="357"/>
      <c r="AK92" s="357"/>
      <c r="AL92" s="16"/>
      <c r="AM92" s="357"/>
      <c r="AN92" s="345"/>
      <c r="AO92" s="16"/>
      <c r="AP92" s="359"/>
      <c r="AQ92" s="345"/>
      <c r="AR92" s="16"/>
      <c r="AS92" s="359"/>
      <c r="AT92" s="345"/>
      <c r="AU92" s="16"/>
      <c r="AV92" s="359"/>
      <c r="AW92" s="345"/>
      <c r="AX92" s="16"/>
      <c r="AY92" s="359"/>
      <c r="AZ92" s="87"/>
      <c r="BA92" s="14"/>
      <c r="BB92" s="16"/>
      <c r="BC92" s="42"/>
      <c r="BD92" s="255"/>
      <c r="BE92" s="255"/>
      <c r="BF92" s="255"/>
      <c r="BG92" s="255"/>
      <c r="BH92" s="255"/>
      <c r="BI92" s="256"/>
      <c r="BJ92" s="255"/>
      <c r="BK92" s="255"/>
      <c r="BL92" s="256"/>
      <c r="BM92" s="255"/>
      <c r="BN92" s="255"/>
      <c r="BO92" s="256"/>
      <c r="BP92" s="255"/>
      <c r="BQ92" s="255"/>
      <c r="BR92" s="256"/>
      <c r="BS92" s="367"/>
      <c r="BT92" s="345"/>
      <c r="BU92" s="345"/>
      <c r="BV92" s="345"/>
      <c r="BW92" s="36"/>
      <c r="BX92" s="345"/>
      <c r="BY92" s="345"/>
      <c r="BZ92" s="36"/>
      <c r="CA92" s="345"/>
      <c r="CB92" s="345"/>
      <c r="CC92" s="36"/>
      <c r="CD92" s="345"/>
      <c r="CE92" s="345"/>
      <c r="CF92" s="36"/>
      <c r="CG92" s="342"/>
      <c r="CH92" s="345"/>
      <c r="CI92" s="36"/>
      <c r="CJ92" s="342"/>
      <c r="CK92" s="345"/>
      <c r="CL92" s="36"/>
      <c r="CM92" s="342"/>
      <c r="CN92" s="345"/>
      <c r="CO92" s="36"/>
      <c r="CP92" s="342"/>
      <c r="CQ92" s="37"/>
    </row>
    <row r="93" spans="1:95" ht="22.5" hidden="1" customHeight="1" outlineLevel="1" thickBot="1" x14ac:dyDescent="0.3">
      <c r="A93" s="377"/>
      <c r="B93" s="380"/>
      <c r="C93" s="13" t="s">
        <v>23</v>
      </c>
      <c r="D93" s="368"/>
      <c r="E93" s="358"/>
      <c r="F93" s="358"/>
      <c r="G93" s="358"/>
      <c r="H93" s="16"/>
      <c r="I93" s="358"/>
      <c r="J93" s="365"/>
      <c r="K93" s="18"/>
      <c r="L93" s="365"/>
      <c r="M93" s="365"/>
      <c r="N93" s="18"/>
      <c r="O93" s="365"/>
      <c r="P93" s="365"/>
      <c r="Q93" s="18"/>
      <c r="R93" s="362"/>
      <c r="S93" s="365"/>
      <c r="T93" s="18"/>
      <c r="U93" s="362"/>
      <c r="V93" s="365"/>
      <c r="W93" s="18"/>
      <c r="X93" s="362"/>
      <c r="Y93" s="365"/>
      <c r="Z93" s="18"/>
      <c r="AA93" s="362"/>
      <c r="AB93" s="368"/>
      <c r="AC93" s="358"/>
      <c r="AD93" s="358"/>
      <c r="AE93" s="358"/>
      <c r="AF93" s="16"/>
      <c r="AG93" s="383"/>
      <c r="AH93" s="358"/>
      <c r="AI93" s="16"/>
      <c r="AJ93" s="358"/>
      <c r="AK93" s="358"/>
      <c r="AL93" s="16"/>
      <c r="AM93" s="358"/>
      <c r="AN93" s="346"/>
      <c r="AO93" s="16"/>
      <c r="AP93" s="359"/>
      <c r="AQ93" s="346"/>
      <c r="AR93" s="16"/>
      <c r="AS93" s="359"/>
      <c r="AT93" s="346"/>
      <c r="AU93" s="16"/>
      <c r="AV93" s="359"/>
      <c r="AW93" s="346"/>
      <c r="AX93" s="16"/>
      <c r="AY93" s="359"/>
      <c r="AZ93" s="99"/>
      <c r="BA93" s="14"/>
      <c r="BB93" s="16"/>
      <c r="BC93" s="42"/>
      <c r="BD93" s="257"/>
      <c r="BE93" s="257"/>
      <c r="BF93" s="257"/>
      <c r="BG93" s="257"/>
      <c r="BH93" s="257"/>
      <c r="BI93" s="258"/>
      <c r="BJ93" s="257"/>
      <c r="BK93" s="257"/>
      <c r="BL93" s="258"/>
      <c r="BM93" s="257"/>
      <c r="BN93" s="257"/>
      <c r="BO93" s="258"/>
      <c r="BP93" s="257"/>
      <c r="BQ93" s="257"/>
      <c r="BR93" s="258"/>
      <c r="BS93" s="368"/>
      <c r="BT93" s="346"/>
      <c r="BU93" s="346"/>
      <c r="BV93" s="346"/>
      <c r="BW93" s="36"/>
      <c r="BX93" s="346"/>
      <c r="BY93" s="346"/>
      <c r="BZ93" s="36"/>
      <c r="CA93" s="346"/>
      <c r="CB93" s="346"/>
      <c r="CC93" s="36"/>
      <c r="CD93" s="346"/>
      <c r="CE93" s="346"/>
      <c r="CF93" s="36"/>
      <c r="CG93" s="343"/>
      <c r="CH93" s="346"/>
      <c r="CI93" s="36"/>
      <c r="CJ93" s="343"/>
      <c r="CK93" s="346"/>
      <c r="CL93" s="36"/>
      <c r="CM93" s="343"/>
      <c r="CN93" s="346"/>
      <c r="CO93" s="36"/>
      <c r="CP93" s="343"/>
      <c r="CQ93" s="37"/>
    </row>
    <row r="94" spans="1:95" ht="74.25" hidden="1" customHeight="1" outlineLevel="1" thickBot="1" x14ac:dyDescent="0.3">
      <c r="A94" s="247" t="s">
        <v>76</v>
      </c>
      <c r="B94" s="259" t="s">
        <v>81</v>
      </c>
      <c r="C94" s="13" t="s">
        <v>18</v>
      </c>
      <c r="D94" s="14">
        <f>E94+F94+I94+L94+O94+R94</f>
        <v>0</v>
      </c>
      <c r="E94" s="15">
        <v>0</v>
      </c>
      <c r="F94" s="15">
        <v>0</v>
      </c>
      <c r="G94" s="15">
        <v>0</v>
      </c>
      <c r="H94" s="16"/>
      <c r="I94" s="15">
        <f>G94+H94</f>
        <v>0</v>
      </c>
      <c r="J94" s="17">
        <v>0</v>
      </c>
      <c r="K94" s="16">
        <f>K95</f>
        <v>0</v>
      </c>
      <c r="L94" s="17">
        <f>J94+K94</f>
        <v>0</v>
      </c>
      <c r="M94" s="17">
        <f>'[1]39'!O77</f>
        <v>0</v>
      </c>
      <c r="N94" s="16">
        <f>N95</f>
        <v>0</v>
      </c>
      <c r="O94" s="17">
        <f>M94+N94</f>
        <v>0</v>
      </c>
      <c r="P94" s="150">
        <f>'[1]39'!R77</f>
        <v>0</v>
      </c>
      <c r="Q94" s="16">
        <f>Q95</f>
        <v>0</v>
      </c>
      <c r="R94" s="249">
        <f>P94+Q94</f>
        <v>0</v>
      </c>
      <c r="S94" s="150"/>
      <c r="T94" s="16"/>
      <c r="U94" s="249"/>
      <c r="V94" s="150"/>
      <c r="W94" s="16"/>
      <c r="X94" s="249"/>
      <c r="Y94" s="150"/>
      <c r="Z94" s="16"/>
      <c r="AA94" s="249"/>
      <c r="AB94" s="14">
        <f>AC94+AD94+AG94+AJ94+AM94+AP94</f>
        <v>0</v>
      </c>
      <c r="AC94" s="15">
        <v>0</v>
      </c>
      <c r="AD94" s="15">
        <v>0</v>
      </c>
      <c r="AE94" s="15">
        <v>0</v>
      </c>
      <c r="AF94" s="16"/>
      <c r="AG94" s="20">
        <f>AE94+AF94</f>
        <v>0</v>
      </c>
      <c r="AH94" s="15">
        <v>0</v>
      </c>
      <c r="AI94" s="16">
        <f>AI95</f>
        <v>0</v>
      </c>
      <c r="AJ94" s="15">
        <f>AH94+AI94</f>
        <v>0</v>
      </c>
      <c r="AK94" s="15">
        <f>'[1]39'!AD77</f>
        <v>0</v>
      </c>
      <c r="AL94" s="16">
        <f>AL95</f>
        <v>0</v>
      </c>
      <c r="AM94" s="15">
        <f>AK94+AL94</f>
        <v>0</v>
      </c>
      <c r="AN94" s="23">
        <f>'[1]39'!AG77</f>
        <v>0</v>
      </c>
      <c r="AO94" s="16">
        <f>AO95</f>
        <v>0</v>
      </c>
      <c r="AP94" s="15">
        <f>AN94+AO94</f>
        <v>0</v>
      </c>
      <c r="AQ94" s="23"/>
      <c r="AR94" s="16"/>
      <c r="AS94" s="15"/>
      <c r="AT94" s="23"/>
      <c r="AU94" s="16"/>
      <c r="AV94" s="15"/>
      <c r="AW94" s="23"/>
      <c r="AX94" s="16"/>
      <c r="AY94" s="15"/>
      <c r="AZ94" s="130">
        <f>BC94+BF94+BI94</f>
        <v>0</v>
      </c>
      <c r="BA94" s="238">
        <v>0</v>
      </c>
      <c r="BB94" s="16">
        <f>BB95</f>
        <v>0</v>
      </c>
      <c r="BC94" s="21">
        <f>BA94+BB94</f>
        <v>0</v>
      </c>
      <c r="BD94" s="238">
        <v>0</v>
      </c>
      <c r="BE94" s="16"/>
      <c r="BF94" s="21">
        <f>BD94+BE94</f>
        <v>0</v>
      </c>
      <c r="BG94" s="238">
        <f>'[1]39'!AQ77</f>
        <v>0</v>
      </c>
      <c r="BH94" s="16"/>
      <c r="BI94" s="21">
        <f>BG94+BH94</f>
        <v>0</v>
      </c>
      <c r="BJ94" s="238"/>
      <c r="BK94" s="16"/>
      <c r="BL94" s="21"/>
      <c r="BM94" s="238"/>
      <c r="BN94" s="16"/>
      <c r="BO94" s="21"/>
      <c r="BP94" s="238"/>
      <c r="BQ94" s="16"/>
      <c r="BR94" s="21"/>
      <c r="BS94" s="14">
        <f>BT94+BU94+BX94+CA94+CD94+CG94</f>
        <v>0</v>
      </c>
      <c r="BT94" s="15">
        <f>E94+AC94</f>
        <v>0</v>
      </c>
      <c r="BU94" s="15">
        <f>F94+AD94</f>
        <v>0</v>
      </c>
      <c r="BV94" s="15">
        <f>G94+AE94</f>
        <v>0</v>
      </c>
      <c r="BW94" s="16">
        <f>H94+AF94</f>
        <v>0</v>
      </c>
      <c r="BX94" s="15">
        <f>BV94+BW94</f>
        <v>0</v>
      </c>
      <c r="BY94" s="15">
        <f>J94+AH94+BA94</f>
        <v>0</v>
      </c>
      <c r="BZ94" s="16">
        <f>K94+AI94+BB94</f>
        <v>0</v>
      </c>
      <c r="CA94" s="15">
        <f>BY94+BZ94</f>
        <v>0</v>
      </c>
      <c r="CB94" s="15">
        <f>M94+AK94</f>
        <v>0</v>
      </c>
      <c r="CC94" s="36">
        <f>N94+AL94</f>
        <v>0</v>
      </c>
      <c r="CD94" s="15">
        <f>CB94+CC94</f>
        <v>0</v>
      </c>
      <c r="CE94" s="15">
        <f>P94+AN94</f>
        <v>0</v>
      </c>
      <c r="CF94" s="36">
        <f>Q94+AO94</f>
        <v>0</v>
      </c>
      <c r="CG94" s="21">
        <f>CE94+CF94</f>
        <v>0</v>
      </c>
      <c r="CH94" s="15"/>
      <c r="CI94" s="36"/>
      <c r="CJ94" s="21"/>
      <c r="CK94" s="15"/>
      <c r="CL94" s="36"/>
      <c r="CM94" s="21"/>
      <c r="CN94" s="15"/>
      <c r="CO94" s="36"/>
      <c r="CP94" s="21"/>
      <c r="CQ94" s="347"/>
    </row>
    <row r="95" spans="1:95" ht="38.25" hidden="1" customHeight="1" outlineLevel="1" thickBot="1" x14ac:dyDescent="0.3">
      <c r="A95" s="260"/>
      <c r="B95" s="261"/>
      <c r="C95" s="120" t="s">
        <v>23</v>
      </c>
      <c r="D95" s="121"/>
      <c r="E95" s="122"/>
      <c r="F95" s="122"/>
      <c r="G95" s="122"/>
      <c r="H95" s="123"/>
      <c r="I95" s="122"/>
      <c r="J95" s="124"/>
      <c r="K95" s="123"/>
      <c r="L95" s="124"/>
      <c r="M95" s="124"/>
      <c r="N95" s="123"/>
      <c r="O95" s="124"/>
      <c r="P95" s="124"/>
      <c r="Q95" s="123"/>
      <c r="R95" s="262"/>
      <c r="S95" s="124"/>
      <c r="T95" s="123"/>
      <c r="U95" s="262"/>
      <c r="V95" s="124"/>
      <c r="W95" s="123"/>
      <c r="X95" s="262"/>
      <c r="Y95" s="124"/>
      <c r="Z95" s="123"/>
      <c r="AA95" s="262"/>
      <c r="AB95" s="121"/>
      <c r="AC95" s="122"/>
      <c r="AD95" s="122"/>
      <c r="AE95" s="122"/>
      <c r="AF95" s="123"/>
      <c r="AG95" s="127"/>
      <c r="AH95" s="122"/>
      <c r="AI95" s="123"/>
      <c r="AJ95" s="122"/>
      <c r="AK95" s="122"/>
      <c r="AL95" s="123"/>
      <c r="AM95" s="122"/>
      <c r="AN95" s="122"/>
      <c r="AO95" s="123"/>
      <c r="AP95" s="122"/>
      <c r="AQ95" s="122"/>
      <c r="AR95" s="123"/>
      <c r="AS95" s="122"/>
      <c r="AT95" s="122"/>
      <c r="AU95" s="123"/>
      <c r="AV95" s="122"/>
      <c r="AW95" s="122"/>
      <c r="AX95" s="123"/>
      <c r="AY95" s="122"/>
      <c r="AZ95" s="263"/>
      <c r="BA95" s="264"/>
      <c r="BB95" s="123"/>
      <c r="BC95" s="122"/>
      <c r="BD95" s="122"/>
      <c r="BE95" s="123"/>
      <c r="BF95" s="122"/>
      <c r="BG95" s="122"/>
      <c r="BH95" s="123"/>
      <c r="BI95" s="129"/>
      <c r="BJ95" s="122"/>
      <c r="BK95" s="123"/>
      <c r="BL95" s="129"/>
      <c r="BM95" s="122"/>
      <c r="BN95" s="123"/>
      <c r="BO95" s="129"/>
      <c r="BP95" s="122"/>
      <c r="BQ95" s="123"/>
      <c r="BR95" s="129"/>
      <c r="BS95" s="121"/>
      <c r="BT95" s="122"/>
      <c r="BU95" s="122"/>
      <c r="BV95" s="122"/>
      <c r="BW95" s="123"/>
      <c r="BX95" s="122"/>
      <c r="BY95" s="122"/>
      <c r="BZ95" s="166"/>
      <c r="CA95" s="122"/>
      <c r="CB95" s="122"/>
      <c r="CC95" s="166"/>
      <c r="CD95" s="122"/>
      <c r="CE95" s="122"/>
      <c r="CF95" s="166"/>
      <c r="CG95" s="129"/>
      <c r="CH95" s="122"/>
      <c r="CI95" s="166"/>
      <c r="CJ95" s="129"/>
      <c r="CK95" s="122"/>
      <c r="CL95" s="166"/>
      <c r="CM95" s="129"/>
      <c r="CN95" s="122"/>
      <c r="CO95" s="166"/>
      <c r="CP95" s="129"/>
      <c r="CQ95" s="348"/>
    </row>
    <row r="96" spans="1:95" ht="67.5" hidden="1" customHeight="1" collapsed="1" x14ac:dyDescent="0.25">
      <c r="A96" s="117" t="s">
        <v>82</v>
      </c>
      <c r="B96" s="265" t="s">
        <v>83</v>
      </c>
      <c r="C96" s="13" t="s">
        <v>18</v>
      </c>
      <c r="D96" s="14">
        <f>E96+F96+I96+L96+O96+R96+U96+X96+AA96</f>
        <v>0</v>
      </c>
      <c r="E96" s="15">
        <v>0</v>
      </c>
      <c r="F96" s="15">
        <v>0</v>
      </c>
      <c r="G96" s="15">
        <f>'[1]27'!I80</f>
        <v>0</v>
      </c>
      <c r="H96" s="16">
        <f>H97</f>
        <v>0</v>
      </c>
      <c r="I96" s="15">
        <f>G96+H96</f>
        <v>0</v>
      </c>
      <c r="J96" s="17">
        <f>'[1]35'!L79</f>
        <v>75393.913339999985</v>
      </c>
      <c r="K96" s="18">
        <f>K97</f>
        <v>0</v>
      </c>
      <c r="L96" s="17">
        <v>0</v>
      </c>
      <c r="M96" s="17">
        <f>'[1]43'!O80</f>
        <v>180.02500000000001</v>
      </c>
      <c r="N96" s="18">
        <f>N97</f>
        <v>0</v>
      </c>
      <c r="O96" s="17">
        <v>0</v>
      </c>
      <c r="P96" s="17">
        <f>'[1]48'!R84</f>
        <v>0</v>
      </c>
      <c r="Q96" s="18">
        <f>Q97</f>
        <v>0</v>
      </c>
      <c r="R96" s="19">
        <f>P96+Q96</f>
        <v>0</v>
      </c>
      <c r="S96" s="17">
        <f>'[1]48'!U84</f>
        <v>0</v>
      </c>
      <c r="T96" s="18">
        <f>T97</f>
        <v>0</v>
      </c>
      <c r="U96" s="19">
        <f>S96+T96</f>
        <v>0</v>
      </c>
      <c r="V96" s="17">
        <f>'[1]48'!X84</f>
        <v>0</v>
      </c>
      <c r="W96" s="18">
        <f>W97</f>
        <v>0</v>
      </c>
      <c r="X96" s="19">
        <f>V96+W96</f>
        <v>0</v>
      </c>
      <c r="Y96" s="17">
        <f>'[1]48'!AA84</f>
        <v>0</v>
      </c>
      <c r="Z96" s="18">
        <f>Z97</f>
        <v>0</v>
      </c>
      <c r="AA96" s="19">
        <f>Y96+Z96</f>
        <v>0</v>
      </c>
      <c r="AB96" s="14">
        <f>AC96+AD96+AG96+AJ96+AM96+AP96+AS96+AV96+AY96</f>
        <v>0</v>
      </c>
      <c r="AC96" s="15">
        <v>0</v>
      </c>
      <c r="AD96" s="15">
        <v>0</v>
      </c>
      <c r="AE96" s="15">
        <f>'[1]25'!X76</f>
        <v>0</v>
      </c>
      <c r="AF96" s="16">
        <f>AF97</f>
        <v>0</v>
      </c>
      <c r="AG96" s="20">
        <f>AE96+AF96</f>
        <v>0</v>
      </c>
      <c r="AH96" s="15">
        <f>'[1]35'!AA79</f>
        <v>8638.2695100000001</v>
      </c>
      <c r="AI96" s="16">
        <f>AI97</f>
        <v>0</v>
      </c>
      <c r="AJ96" s="15">
        <v>0</v>
      </c>
      <c r="AK96" s="15">
        <f>'[1]43'!AD80</f>
        <v>0</v>
      </c>
      <c r="AL96" s="16">
        <f>AL97</f>
        <v>0</v>
      </c>
      <c r="AM96" s="15">
        <f>AK96+AL96</f>
        <v>0</v>
      </c>
      <c r="AN96" s="15">
        <v>0</v>
      </c>
      <c r="AO96" s="16">
        <f>AO97</f>
        <v>0</v>
      </c>
      <c r="AP96" s="15">
        <f>AN96+AO96</f>
        <v>0</v>
      </c>
      <c r="AQ96" s="15">
        <v>0</v>
      </c>
      <c r="AR96" s="16">
        <f>AR97</f>
        <v>0</v>
      </c>
      <c r="AS96" s="15">
        <f>AQ96+AR96</f>
        <v>0</v>
      </c>
      <c r="AT96" s="15">
        <v>0</v>
      </c>
      <c r="AU96" s="16">
        <f>AU97</f>
        <v>0</v>
      </c>
      <c r="AV96" s="15">
        <f>AT96+AU96</f>
        <v>0</v>
      </c>
      <c r="AW96" s="15">
        <f>'[1]47'!AY80</f>
        <v>0</v>
      </c>
      <c r="AX96" s="16">
        <f>AX97</f>
        <v>0</v>
      </c>
      <c r="AY96" s="15">
        <f>AW96+AX96</f>
        <v>0</v>
      </c>
      <c r="AZ96" s="29">
        <f>BC96+BF96+BI96+BL96+BO96+BR96</f>
        <v>0</v>
      </c>
      <c r="BA96" s="15">
        <v>0</v>
      </c>
      <c r="BB96" s="18">
        <f>BB97</f>
        <v>0</v>
      </c>
      <c r="BC96" s="15">
        <f>BA96+BB96</f>
        <v>0</v>
      </c>
      <c r="BD96" s="15">
        <v>0</v>
      </c>
      <c r="BE96" s="16">
        <f>BE97</f>
        <v>0</v>
      </c>
      <c r="BF96" s="15">
        <f>BD96+BE96</f>
        <v>0</v>
      </c>
      <c r="BG96" s="15">
        <v>0</v>
      </c>
      <c r="BH96" s="16">
        <f>BH97</f>
        <v>0</v>
      </c>
      <c r="BI96" s="104">
        <f>BG96+BH96</f>
        <v>0</v>
      </c>
      <c r="BJ96" s="15">
        <v>0</v>
      </c>
      <c r="BK96" s="16">
        <f>BK97</f>
        <v>0</v>
      </c>
      <c r="BL96" s="104">
        <f>BJ96+BK96</f>
        <v>0</v>
      </c>
      <c r="BM96" s="15">
        <v>0</v>
      </c>
      <c r="BN96" s="16">
        <f>BN97</f>
        <v>0</v>
      </c>
      <c r="BO96" s="104">
        <f>BM96+BN96</f>
        <v>0</v>
      </c>
      <c r="BP96" s="15">
        <v>0</v>
      </c>
      <c r="BQ96" s="16">
        <f>BQ97</f>
        <v>0</v>
      </c>
      <c r="BR96" s="104">
        <f>BP96+BQ96</f>
        <v>0</v>
      </c>
      <c r="BS96" s="14">
        <f>BT96+BU96+BX96+CA96+CD96+CG96+CJ96+CM96+CP96</f>
        <v>0</v>
      </c>
      <c r="BT96" s="15">
        <f>E96+AC96</f>
        <v>0</v>
      </c>
      <c r="BU96" s="15">
        <f>F96+AD96</f>
        <v>0</v>
      </c>
      <c r="BV96" s="15">
        <f>G96+AE96</f>
        <v>0</v>
      </c>
      <c r="BW96" s="16">
        <f>H96+AF96</f>
        <v>0</v>
      </c>
      <c r="BX96" s="15">
        <f>BV96+BW96</f>
        <v>0</v>
      </c>
      <c r="BY96" s="15">
        <f>J96+AH96+BA96</f>
        <v>84032.182849999983</v>
      </c>
      <c r="BZ96" s="16">
        <f>K96+AI96+BB96</f>
        <v>0</v>
      </c>
      <c r="CA96" s="15">
        <v>0</v>
      </c>
      <c r="CB96" s="15">
        <f>M96+AK96</f>
        <v>180.02500000000001</v>
      </c>
      <c r="CC96" s="16">
        <f>N96+AL96</f>
        <v>0</v>
      </c>
      <c r="CD96" s="15">
        <v>0</v>
      </c>
      <c r="CE96" s="15">
        <f>P96+AN96</f>
        <v>0</v>
      </c>
      <c r="CF96" s="16">
        <f>Q96+AO96</f>
        <v>0</v>
      </c>
      <c r="CG96" s="15">
        <f>CE96+CF96</f>
        <v>0</v>
      </c>
      <c r="CH96" s="15">
        <f>S96+AQ96+BJ96</f>
        <v>0</v>
      </c>
      <c r="CI96" s="16">
        <f>T96+AR96+BK96</f>
        <v>0</v>
      </c>
      <c r="CJ96" s="15">
        <f>CH96+CI96</f>
        <v>0</v>
      </c>
      <c r="CK96" s="15">
        <f>V96+AT96+BM96</f>
        <v>0</v>
      </c>
      <c r="CL96" s="16">
        <f>W96+AU96+BN96</f>
        <v>0</v>
      </c>
      <c r="CM96" s="15">
        <f>CK96+CL96</f>
        <v>0</v>
      </c>
      <c r="CN96" s="15">
        <f>Y96+AW96+BP96</f>
        <v>0</v>
      </c>
      <c r="CO96" s="16">
        <f>Z96+AX96+BQ96</f>
        <v>0</v>
      </c>
      <c r="CP96" s="15">
        <f>CN96+CO96</f>
        <v>0</v>
      </c>
      <c r="CQ96" s="349"/>
    </row>
    <row r="97" spans="1:256" ht="30.75" hidden="1" customHeight="1" thickBot="1" x14ac:dyDescent="0.3">
      <c r="A97" s="118"/>
      <c r="B97" s="119"/>
      <c r="C97" s="120" t="s">
        <v>84</v>
      </c>
      <c r="D97" s="121"/>
      <c r="E97" s="122"/>
      <c r="F97" s="122"/>
      <c r="G97" s="122"/>
      <c r="H97" s="123"/>
      <c r="I97" s="122"/>
      <c r="J97" s="124"/>
      <c r="K97" s="125"/>
      <c r="L97" s="124"/>
      <c r="M97" s="124"/>
      <c r="N97" s="125"/>
      <c r="O97" s="124"/>
      <c r="P97" s="124"/>
      <c r="Q97" s="125"/>
      <c r="R97" s="126"/>
      <c r="S97" s="124"/>
      <c r="T97" s="125"/>
      <c r="U97" s="126"/>
      <c r="V97" s="124"/>
      <c r="W97" s="125"/>
      <c r="X97" s="126"/>
      <c r="Y97" s="124"/>
      <c r="Z97" s="125"/>
      <c r="AA97" s="126"/>
      <c r="AB97" s="121"/>
      <c r="AC97" s="122"/>
      <c r="AD97" s="122"/>
      <c r="AE97" s="122"/>
      <c r="AF97" s="123"/>
      <c r="AG97" s="127"/>
      <c r="AH97" s="122"/>
      <c r="AI97" s="128"/>
      <c r="AJ97" s="122"/>
      <c r="AK97" s="122"/>
      <c r="AL97" s="123"/>
      <c r="AM97" s="122"/>
      <c r="AN97" s="122"/>
      <c r="AO97" s="123"/>
      <c r="AP97" s="122"/>
      <c r="AQ97" s="122"/>
      <c r="AR97" s="123"/>
      <c r="AS97" s="122"/>
      <c r="AT97" s="122"/>
      <c r="AU97" s="123"/>
      <c r="AV97" s="122"/>
      <c r="AW97" s="122"/>
      <c r="AX97" s="123"/>
      <c r="AY97" s="129"/>
      <c r="AZ97" s="130"/>
      <c r="BA97" s="131"/>
      <c r="BB97" s="123"/>
      <c r="BC97" s="131"/>
      <c r="BD97" s="131"/>
      <c r="BE97" s="123"/>
      <c r="BF97" s="131"/>
      <c r="BG97" s="131"/>
      <c r="BH97" s="123"/>
      <c r="BI97" s="132"/>
      <c r="BJ97" s="131"/>
      <c r="BK97" s="123"/>
      <c r="BL97" s="132"/>
      <c r="BM97" s="131"/>
      <c r="BN97" s="123"/>
      <c r="BO97" s="132"/>
      <c r="BP97" s="131"/>
      <c r="BQ97" s="123"/>
      <c r="BR97" s="133"/>
      <c r="BS97" s="134"/>
      <c r="BT97" s="135"/>
      <c r="BU97" s="135"/>
      <c r="BV97" s="135"/>
      <c r="BW97" s="136"/>
      <c r="BX97" s="135"/>
      <c r="BY97" s="135"/>
      <c r="BZ97" s="136"/>
      <c r="CA97" s="135"/>
      <c r="CB97" s="135"/>
      <c r="CC97" s="136"/>
      <c r="CD97" s="135"/>
      <c r="CE97" s="135"/>
      <c r="CF97" s="136"/>
      <c r="CG97" s="135"/>
      <c r="CH97" s="135"/>
      <c r="CI97" s="136"/>
      <c r="CJ97" s="135"/>
      <c r="CK97" s="135"/>
      <c r="CL97" s="136"/>
      <c r="CM97" s="135"/>
      <c r="CN97" s="135"/>
      <c r="CO97" s="136"/>
      <c r="CP97" s="137"/>
      <c r="CQ97" s="350"/>
    </row>
    <row r="98" spans="1:256" ht="123.75" hidden="1" customHeight="1" collapsed="1" x14ac:dyDescent="0.25">
      <c r="A98" s="117" t="s">
        <v>85</v>
      </c>
      <c r="B98" s="265" t="s">
        <v>86</v>
      </c>
      <c r="C98" s="13" t="s">
        <v>18</v>
      </c>
      <c r="D98" s="14">
        <f>E98+F98+I98+L98+O98+R98+U98+X98+AA98</f>
        <v>0</v>
      </c>
      <c r="E98" s="15">
        <v>0</v>
      </c>
      <c r="F98" s="15">
        <v>0</v>
      </c>
      <c r="G98" s="15">
        <f>'[1]27'!I82</f>
        <v>0</v>
      </c>
      <c r="H98" s="16">
        <f>H100</f>
        <v>0</v>
      </c>
      <c r="I98" s="15">
        <f>G98+H98</f>
        <v>0</v>
      </c>
      <c r="J98" s="17">
        <f>'[1]35'!L81</f>
        <v>0</v>
      </c>
      <c r="K98" s="18">
        <f>K100</f>
        <v>0</v>
      </c>
      <c r="L98" s="17">
        <v>0</v>
      </c>
      <c r="M98" s="17">
        <f>'[1]43'!O82</f>
        <v>0</v>
      </c>
      <c r="N98" s="18">
        <f>N100</f>
        <v>0</v>
      </c>
      <c r="O98" s="17">
        <v>0</v>
      </c>
      <c r="P98" s="17">
        <f>'[1]48'!R86</f>
        <v>0</v>
      </c>
      <c r="Q98" s="18">
        <v>0</v>
      </c>
      <c r="R98" s="19">
        <f>P98+Q98</f>
        <v>0</v>
      </c>
      <c r="S98" s="17">
        <f>'[1]48'!U86</f>
        <v>0</v>
      </c>
      <c r="T98" s="18">
        <v>0</v>
      </c>
      <c r="U98" s="19">
        <f>S98+T98</f>
        <v>0</v>
      </c>
      <c r="V98" s="17">
        <f>'[1]48'!X86</f>
        <v>0</v>
      </c>
      <c r="W98" s="18">
        <v>0</v>
      </c>
      <c r="X98" s="19">
        <f>V98+W98</f>
        <v>0</v>
      </c>
      <c r="Y98" s="17">
        <f>'[1]48'!AA86</f>
        <v>0</v>
      </c>
      <c r="Z98" s="18">
        <v>0</v>
      </c>
      <c r="AA98" s="19">
        <f>Y98+Z98</f>
        <v>0</v>
      </c>
      <c r="AB98" s="14">
        <f>AC98+AD98+AG98+AJ98+AM98+AP98+AS98+AV98+AY98</f>
        <v>0</v>
      </c>
      <c r="AC98" s="15">
        <v>0</v>
      </c>
      <c r="AD98" s="15">
        <v>0</v>
      </c>
      <c r="AE98" s="15">
        <f>'[1]25'!X78</f>
        <v>0</v>
      </c>
      <c r="AF98" s="16">
        <f>AF100</f>
        <v>0</v>
      </c>
      <c r="AG98" s="20">
        <v>0</v>
      </c>
      <c r="AH98" s="15">
        <f>'[1]35'!AA81</f>
        <v>0</v>
      </c>
      <c r="AI98" s="16">
        <f>AI100</f>
        <v>0</v>
      </c>
      <c r="AJ98" s="15">
        <v>0</v>
      </c>
      <c r="AK98" s="15" t="str">
        <f>'[1]43'!AD82</f>
        <v>И.Ю. Волков</v>
      </c>
      <c r="AL98" s="16">
        <f>AL100</f>
        <v>0</v>
      </c>
      <c r="AM98" s="15">
        <v>0</v>
      </c>
      <c r="AN98" s="15">
        <f>'[1]48'!AP86</f>
        <v>0</v>
      </c>
      <c r="AO98" s="16">
        <v>0</v>
      </c>
      <c r="AP98" s="15">
        <f>AN98+AO98</f>
        <v>0</v>
      </c>
      <c r="AQ98" s="15">
        <f>'[1]48'!AS86</f>
        <v>0</v>
      </c>
      <c r="AR98" s="16">
        <v>0</v>
      </c>
      <c r="AS98" s="15">
        <f>AQ98+AR98</f>
        <v>0</v>
      </c>
      <c r="AT98" s="15">
        <f>'[1]48'!AV86</f>
        <v>0</v>
      </c>
      <c r="AU98" s="16">
        <v>0</v>
      </c>
      <c r="AV98" s="15">
        <f>AT98+AU98</f>
        <v>0</v>
      </c>
      <c r="AW98" s="15">
        <f>'[1]48'!AY86</f>
        <v>0</v>
      </c>
      <c r="AX98" s="16">
        <v>0</v>
      </c>
      <c r="AY98" s="15">
        <f>AW98+AX98</f>
        <v>0</v>
      </c>
      <c r="AZ98" s="29">
        <f>BC98+BF98+BI98+BL98+BO98+BR98</f>
        <v>0</v>
      </c>
      <c r="BA98" s="15">
        <v>0</v>
      </c>
      <c r="BB98" s="18">
        <f>BB100</f>
        <v>0</v>
      </c>
      <c r="BC98" s="15">
        <v>0</v>
      </c>
      <c r="BD98" s="15">
        <v>0</v>
      </c>
      <c r="BE98" s="16">
        <f>BE100</f>
        <v>0</v>
      </c>
      <c r="BF98" s="15">
        <v>0</v>
      </c>
      <c r="BG98" s="15">
        <v>0</v>
      </c>
      <c r="BH98" s="16">
        <v>0</v>
      </c>
      <c r="BI98" s="104">
        <f>BG98+BH98</f>
        <v>0</v>
      </c>
      <c r="BJ98" s="15">
        <v>0</v>
      </c>
      <c r="BK98" s="16">
        <v>0</v>
      </c>
      <c r="BL98" s="104">
        <f>BJ98+BK98</f>
        <v>0</v>
      </c>
      <c r="BM98" s="15">
        <v>0</v>
      </c>
      <c r="BN98" s="16">
        <v>0</v>
      </c>
      <c r="BO98" s="104">
        <f>BM98+BN98</f>
        <v>0</v>
      </c>
      <c r="BP98" s="15">
        <v>0</v>
      </c>
      <c r="BQ98" s="16">
        <v>0</v>
      </c>
      <c r="BR98" s="104">
        <f>BP98+BQ98</f>
        <v>0</v>
      </c>
      <c r="BS98" s="14">
        <f>BT98+BU98+BX98+CA98+CD98+CG98+CJ98+CM98+CP98</f>
        <v>0</v>
      </c>
      <c r="BT98" s="15">
        <f t="shared" ref="BT98:BW99" si="22">E98+AC98</f>
        <v>0</v>
      </c>
      <c r="BU98" s="15">
        <f t="shared" si="22"/>
        <v>0</v>
      </c>
      <c r="BV98" s="15">
        <f t="shared" si="22"/>
        <v>0</v>
      </c>
      <c r="BW98" s="16">
        <f t="shared" si="22"/>
        <v>0</v>
      </c>
      <c r="BX98" s="15">
        <f>BV98+BW98</f>
        <v>0</v>
      </c>
      <c r="BY98" s="15">
        <f>J98+AH98+BA98</f>
        <v>0</v>
      </c>
      <c r="BZ98" s="16">
        <f>K98+AI98+BB98</f>
        <v>0</v>
      </c>
      <c r="CA98" s="15">
        <v>0</v>
      </c>
      <c r="CB98" s="15" t="e">
        <f>M98+AK98</f>
        <v>#VALUE!</v>
      </c>
      <c r="CC98" s="16">
        <f>N98+AL98</f>
        <v>0</v>
      </c>
      <c r="CD98" s="15">
        <v>0</v>
      </c>
      <c r="CE98" s="15">
        <f>P98+AN98</f>
        <v>0</v>
      </c>
      <c r="CF98" s="16">
        <f>Q98+AO98</f>
        <v>0</v>
      </c>
      <c r="CG98" s="15">
        <f>CE98+CF98</f>
        <v>0</v>
      </c>
      <c r="CH98" s="15">
        <f>S98+AQ98+BJ98</f>
        <v>0</v>
      </c>
      <c r="CI98" s="16">
        <f>T98+AR98+BK98</f>
        <v>0</v>
      </c>
      <c r="CJ98" s="15">
        <f>CH98+CI98</f>
        <v>0</v>
      </c>
      <c r="CK98" s="15">
        <f>V98+AT98+BM98</f>
        <v>0</v>
      </c>
      <c r="CL98" s="16">
        <f>W98+AU98+BN98</f>
        <v>0</v>
      </c>
      <c r="CM98" s="15">
        <f>CK98+CL98</f>
        <v>0</v>
      </c>
      <c r="CN98" s="15">
        <f>Y98+AW98+BP98</f>
        <v>0</v>
      </c>
      <c r="CO98" s="16">
        <f>Z98+AX98+BQ98</f>
        <v>0</v>
      </c>
      <c r="CP98" s="15">
        <f>CN98+CO98</f>
        <v>0</v>
      </c>
      <c r="CQ98" s="266"/>
    </row>
    <row r="99" spans="1:256" ht="102" hidden="1" customHeight="1" thickBot="1" x14ac:dyDescent="0.3">
      <c r="A99" s="267" t="s">
        <v>87</v>
      </c>
      <c r="B99" s="268" t="s">
        <v>88</v>
      </c>
      <c r="C99" s="269" t="s">
        <v>18</v>
      </c>
      <c r="D99" s="14">
        <f>E99+F99+I99+L99+O99+R99+U99+X99+AA99</f>
        <v>0</v>
      </c>
      <c r="E99" s="15">
        <v>0</v>
      </c>
      <c r="F99" s="15">
        <v>0</v>
      </c>
      <c r="G99" s="15">
        <f>'[1]27'!I83</f>
        <v>0</v>
      </c>
      <c r="H99" s="16">
        <f>H101</f>
        <v>0</v>
      </c>
      <c r="I99" s="15">
        <f>G99+H99</f>
        <v>0</v>
      </c>
      <c r="J99" s="17">
        <f>'[1]35'!L82</f>
        <v>0</v>
      </c>
      <c r="K99" s="18">
        <f>K101</f>
        <v>0</v>
      </c>
      <c r="L99" s="17">
        <v>0</v>
      </c>
      <c r="M99" s="17">
        <f>'[1]43'!O83</f>
        <v>0</v>
      </c>
      <c r="N99" s="18">
        <f>N101</f>
        <v>0</v>
      </c>
      <c r="O99" s="17">
        <v>0</v>
      </c>
      <c r="P99" s="17">
        <f>'[1]48'!R87</f>
        <v>0</v>
      </c>
      <c r="Q99" s="18">
        <v>0</v>
      </c>
      <c r="R99" s="19">
        <f>P99+Q99</f>
        <v>0</v>
      </c>
      <c r="S99" s="17">
        <f>'[1]48'!U87</f>
        <v>0</v>
      </c>
      <c r="T99" s="18">
        <v>0</v>
      </c>
      <c r="U99" s="19">
        <f>S99+T99</f>
        <v>0</v>
      </c>
      <c r="V99" s="17">
        <f>'[1]48'!X87</f>
        <v>0</v>
      </c>
      <c r="W99" s="18">
        <v>0</v>
      </c>
      <c r="X99" s="19">
        <f>V99+W99</f>
        <v>0</v>
      </c>
      <c r="Y99" s="17">
        <f>'[1]48'!AA87</f>
        <v>0</v>
      </c>
      <c r="Z99" s="18">
        <v>0</v>
      </c>
      <c r="AA99" s="19">
        <f>Y99+Z99</f>
        <v>0</v>
      </c>
      <c r="AB99" s="14">
        <f>AC99+AD99+AG99+AJ99+AM99+AP99+AS99+AV99+AY99</f>
        <v>0</v>
      </c>
      <c r="AC99" s="15">
        <v>0</v>
      </c>
      <c r="AD99" s="15">
        <v>0</v>
      </c>
      <c r="AE99" s="15">
        <f>'[1]25'!X79</f>
        <v>0</v>
      </c>
      <c r="AF99" s="16">
        <f>AF101</f>
        <v>0</v>
      </c>
      <c r="AG99" s="20">
        <v>0</v>
      </c>
      <c r="AH99" s="15">
        <f>'[1]35'!AA82</f>
        <v>0</v>
      </c>
      <c r="AI99" s="16">
        <f>AI101</f>
        <v>0</v>
      </c>
      <c r="AJ99" s="15">
        <v>0</v>
      </c>
      <c r="AK99" s="15">
        <f>'[1]43'!AD83</f>
        <v>0</v>
      </c>
      <c r="AL99" s="16">
        <f>AL101</f>
        <v>0</v>
      </c>
      <c r="AM99" s="15">
        <v>0</v>
      </c>
      <c r="AN99" s="15">
        <f>'[1]48'!AP87</f>
        <v>0</v>
      </c>
      <c r="AO99" s="16">
        <v>0</v>
      </c>
      <c r="AP99" s="15">
        <f>AN99+AO99</f>
        <v>0</v>
      </c>
      <c r="AQ99" s="15">
        <f>'[1]48'!AS87</f>
        <v>0</v>
      </c>
      <c r="AR99" s="16">
        <v>0</v>
      </c>
      <c r="AS99" s="15">
        <f>AQ99+AR99</f>
        <v>0</v>
      </c>
      <c r="AT99" s="15">
        <f>'[1]48'!AV87</f>
        <v>0</v>
      </c>
      <c r="AU99" s="16">
        <v>0</v>
      </c>
      <c r="AV99" s="15">
        <f>AT99+AU99</f>
        <v>0</v>
      </c>
      <c r="AW99" s="15">
        <f>'[1]48'!AY87</f>
        <v>0</v>
      </c>
      <c r="AX99" s="16">
        <v>0</v>
      </c>
      <c r="AY99" s="15">
        <f>AW99+AX99</f>
        <v>0</v>
      </c>
      <c r="AZ99" s="29">
        <f>BC99+BF99+BI99+BL99+BO99+BR99</f>
        <v>0</v>
      </c>
      <c r="BA99" s="15">
        <v>0</v>
      </c>
      <c r="BB99" s="18">
        <f>BB101</f>
        <v>0</v>
      </c>
      <c r="BC99" s="15">
        <v>0</v>
      </c>
      <c r="BD99" s="15">
        <v>0</v>
      </c>
      <c r="BE99" s="16">
        <f>BE101</f>
        <v>0</v>
      </c>
      <c r="BF99" s="15">
        <v>0</v>
      </c>
      <c r="BG99" s="15">
        <v>0</v>
      </c>
      <c r="BH99" s="16">
        <v>0</v>
      </c>
      <c r="BI99" s="104">
        <f>BG99+BH99</f>
        <v>0</v>
      </c>
      <c r="BJ99" s="15">
        <v>0</v>
      </c>
      <c r="BK99" s="16">
        <v>0</v>
      </c>
      <c r="BL99" s="104">
        <f>BJ99+BK99</f>
        <v>0</v>
      </c>
      <c r="BM99" s="15">
        <v>0</v>
      </c>
      <c r="BN99" s="16">
        <v>0</v>
      </c>
      <c r="BO99" s="104">
        <f>BM99+BN99</f>
        <v>0</v>
      </c>
      <c r="BP99" s="15">
        <v>0</v>
      </c>
      <c r="BQ99" s="16">
        <v>0</v>
      </c>
      <c r="BR99" s="104">
        <f>BP99+BQ99</f>
        <v>0</v>
      </c>
      <c r="BS99" s="14">
        <f>BT99+BU99+BX99+CA99+CD99+CG99+CJ99+CM99+CP99</f>
        <v>0</v>
      </c>
      <c r="BT99" s="15">
        <f t="shared" si="22"/>
        <v>0</v>
      </c>
      <c r="BU99" s="15">
        <f t="shared" si="22"/>
        <v>0</v>
      </c>
      <c r="BV99" s="15">
        <f t="shared" si="22"/>
        <v>0</v>
      </c>
      <c r="BW99" s="16">
        <f t="shared" si="22"/>
        <v>0</v>
      </c>
      <c r="BX99" s="15">
        <f>BV99+BW99</f>
        <v>0</v>
      </c>
      <c r="BY99" s="15">
        <f>J99+AH99+BA99</f>
        <v>0</v>
      </c>
      <c r="BZ99" s="16">
        <f>K99+AI99+BB99</f>
        <v>0</v>
      </c>
      <c r="CA99" s="15">
        <v>0</v>
      </c>
      <c r="CB99" s="15">
        <f>M99+AK99</f>
        <v>0</v>
      </c>
      <c r="CC99" s="16">
        <f>N99+AL99</f>
        <v>0</v>
      </c>
      <c r="CD99" s="15">
        <v>0</v>
      </c>
      <c r="CE99" s="15">
        <f>P99+AN99</f>
        <v>0</v>
      </c>
      <c r="CF99" s="16">
        <f>Q99+AO99</f>
        <v>0</v>
      </c>
      <c r="CG99" s="15">
        <f>CE99+CF99</f>
        <v>0</v>
      </c>
      <c r="CH99" s="15">
        <f>S99+AQ99+BJ99</f>
        <v>0</v>
      </c>
      <c r="CI99" s="16">
        <f>T99+AR99+BK99</f>
        <v>0</v>
      </c>
      <c r="CJ99" s="15">
        <f>CH99+CI99</f>
        <v>0</v>
      </c>
      <c r="CK99" s="15">
        <f>V99+AT99+BM99</f>
        <v>0</v>
      </c>
      <c r="CL99" s="16">
        <f>W99+AU99+BN99</f>
        <v>0</v>
      </c>
      <c r="CM99" s="15">
        <f>CK99+CL99</f>
        <v>0</v>
      </c>
      <c r="CN99" s="15">
        <f>Y99+AW99+BP99</f>
        <v>0</v>
      </c>
      <c r="CO99" s="16">
        <f>Z99+AX99+BQ99</f>
        <v>0</v>
      </c>
      <c r="CP99" s="15">
        <f>CN99+CO99</f>
        <v>0</v>
      </c>
      <c r="CQ99" s="266"/>
    </row>
    <row r="100" spans="1:256" s="144" customFormat="1" ht="67.5" customHeight="1" thickBot="1" x14ac:dyDescent="0.35">
      <c r="A100" s="138"/>
      <c r="B100" s="139" t="s">
        <v>67</v>
      </c>
      <c r="C100" s="270"/>
      <c r="D100" s="271">
        <f>E100+F100+I100+L100+O100+R100+U100+X100+AA100</f>
        <v>1427.3934200000001</v>
      </c>
      <c r="E100" s="141">
        <f>E78+E89+E83+E94+E96+E98+E99</f>
        <v>0</v>
      </c>
      <c r="F100" s="141">
        <f>F78+F89+F83+F94+F96+F98+F99</f>
        <v>0</v>
      </c>
      <c r="G100" s="141">
        <f>G78+G89+G83+G94+G96</f>
        <v>0</v>
      </c>
      <c r="H100" s="141">
        <f>H78+H89+H83+H94+H96</f>
        <v>0</v>
      </c>
      <c r="I100" s="141">
        <f>I78+I89+I83+I94+I96+I98+I99</f>
        <v>0</v>
      </c>
      <c r="J100" s="141">
        <f>J78+J89+J83+J94+J96</f>
        <v>75393.913339999985</v>
      </c>
      <c r="K100" s="141">
        <f>K78+K89+K83+K94+K96</f>
        <v>0</v>
      </c>
      <c r="L100" s="141">
        <f>L78+L89+L83+L94+L96+L98+L99</f>
        <v>0</v>
      </c>
      <c r="M100" s="141">
        <f>M78+M89+M83+M94+M96</f>
        <v>360.05</v>
      </c>
      <c r="N100" s="141">
        <f>N78+N89+N83+N94+N96</f>
        <v>0</v>
      </c>
      <c r="O100" s="141">
        <f t="shared" ref="O100:Z100" si="23">O78+O89+O83+O94+O96+O98+O99</f>
        <v>180.02500000000001</v>
      </c>
      <c r="P100" s="141">
        <f t="shared" si="23"/>
        <v>1247.36842</v>
      </c>
      <c r="Q100" s="272">
        <f t="shared" si="23"/>
        <v>0</v>
      </c>
      <c r="R100" s="189">
        <f t="shared" si="23"/>
        <v>1247.36842</v>
      </c>
      <c r="S100" s="189">
        <f t="shared" si="23"/>
        <v>0</v>
      </c>
      <c r="T100" s="272">
        <f t="shared" si="23"/>
        <v>0</v>
      </c>
      <c r="U100" s="189">
        <f t="shared" si="23"/>
        <v>0</v>
      </c>
      <c r="V100" s="189">
        <f t="shared" si="23"/>
        <v>0</v>
      </c>
      <c r="W100" s="272">
        <f t="shared" si="23"/>
        <v>0</v>
      </c>
      <c r="X100" s="189">
        <f t="shared" si="23"/>
        <v>0</v>
      </c>
      <c r="Y100" s="189">
        <f t="shared" si="23"/>
        <v>0</v>
      </c>
      <c r="Z100" s="272">
        <f t="shared" si="23"/>
        <v>0</v>
      </c>
      <c r="AA100" s="189">
        <f>AA78+AA89+AA83+AA94+AA96+AA98</f>
        <v>0</v>
      </c>
      <c r="AB100" s="27">
        <f>AC100+AD100+AG100+AJ100+AM100+AP100+AS100+AV100+AY100</f>
        <v>18000</v>
      </c>
      <c r="AC100" s="189">
        <f>AC78+AC89+AC83+AC94+AC96+AC98+AC99</f>
        <v>0</v>
      </c>
      <c r="AD100" s="189">
        <f>AD78+AD89+AD83+AD94+AD96+AD98+AD99</f>
        <v>0</v>
      </c>
      <c r="AE100" s="141">
        <f>AE78+AE89+AE83+AE94</f>
        <v>0</v>
      </c>
      <c r="AF100" s="141">
        <f>AF78+AF89+AF83+AF94</f>
        <v>0</v>
      </c>
      <c r="AG100" s="189">
        <f>AG78+AG89+AG83+AG94+AG96+AG98+AG99</f>
        <v>0</v>
      </c>
      <c r="AH100" s="141">
        <f>AH78+AH89+AH83+AH94</f>
        <v>0</v>
      </c>
      <c r="AI100" s="141">
        <f>AI78+AI89+AI83+AI94</f>
        <v>0</v>
      </c>
      <c r="AJ100" s="189">
        <f>AJ78+AJ89+AJ83+AJ94+AJ96+AJ98+AJ99</f>
        <v>0</v>
      </c>
      <c r="AK100" s="141">
        <f>AK78+AK89+AK83+AK94</f>
        <v>0</v>
      </c>
      <c r="AL100" s="141">
        <f>AL78+AL89+AL83+AL94</f>
        <v>0</v>
      </c>
      <c r="AM100" s="189">
        <f t="shared" ref="AM100:AY100" si="24">AM78+AM89+AM83+AM94+AM96+AM98+AM99</f>
        <v>0</v>
      </c>
      <c r="AN100" s="189">
        <f t="shared" si="24"/>
        <v>18000</v>
      </c>
      <c r="AO100" s="272">
        <f t="shared" si="24"/>
        <v>0</v>
      </c>
      <c r="AP100" s="189">
        <f t="shared" si="24"/>
        <v>18000</v>
      </c>
      <c r="AQ100" s="189">
        <f t="shared" si="24"/>
        <v>0</v>
      </c>
      <c r="AR100" s="272">
        <f t="shared" si="24"/>
        <v>0</v>
      </c>
      <c r="AS100" s="189">
        <f t="shared" si="24"/>
        <v>0</v>
      </c>
      <c r="AT100" s="189">
        <f t="shared" si="24"/>
        <v>0</v>
      </c>
      <c r="AU100" s="272">
        <f t="shared" si="24"/>
        <v>0</v>
      </c>
      <c r="AV100" s="189">
        <f t="shared" si="24"/>
        <v>0</v>
      </c>
      <c r="AW100" s="189">
        <f t="shared" si="24"/>
        <v>0</v>
      </c>
      <c r="AX100" s="272">
        <f t="shared" si="24"/>
        <v>0</v>
      </c>
      <c r="AY100" s="189">
        <f t="shared" si="24"/>
        <v>0</v>
      </c>
      <c r="AZ100" s="29">
        <f>BC100+BF100+BI100+BL100+BO100+BR100</f>
        <v>0</v>
      </c>
      <c r="BA100" s="141">
        <f>BA89+BA83+BA94</f>
        <v>0</v>
      </c>
      <c r="BB100" s="273">
        <f>BB89+BB83+BB94</f>
        <v>0</v>
      </c>
      <c r="BC100" s="189">
        <f>BC78+BC89+BC83+BC94+BC96+BC98+BC99</f>
        <v>0</v>
      </c>
      <c r="BD100" s="141">
        <f>BD78+BD89+BD83+BD94+BD96</f>
        <v>0</v>
      </c>
      <c r="BE100" s="141">
        <f>BE78+BE89+BE83+BE94+BE96</f>
        <v>0</v>
      </c>
      <c r="BF100" s="189">
        <f t="shared" ref="BF100:BR100" si="25">BF78+BF89+BF83+BF94+BF96+BF98+BF99</f>
        <v>0</v>
      </c>
      <c r="BG100" s="189">
        <f t="shared" si="25"/>
        <v>0</v>
      </c>
      <c r="BH100" s="272">
        <f t="shared" si="25"/>
        <v>0</v>
      </c>
      <c r="BI100" s="189">
        <f t="shared" si="25"/>
        <v>0</v>
      </c>
      <c r="BJ100" s="189">
        <f t="shared" si="25"/>
        <v>0</v>
      </c>
      <c r="BK100" s="272">
        <f t="shared" si="25"/>
        <v>0</v>
      </c>
      <c r="BL100" s="189">
        <f t="shared" si="25"/>
        <v>0</v>
      </c>
      <c r="BM100" s="189">
        <f t="shared" si="25"/>
        <v>0</v>
      </c>
      <c r="BN100" s="272">
        <f t="shared" si="25"/>
        <v>0</v>
      </c>
      <c r="BO100" s="189">
        <f t="shared" si="25"/>
        <v>0</v>
      </c>
      <c r="BP100" s="189">
        <f t="shared" si="25"/>
        <v>0</v>
      </c>
      <c r="BQ100" s="272">
        <f t="shared" si="25"/>
        <v>0</v>
      </c>
      <c r="BR100" s="189">
        <f t="shared" si="25"/>
        <v>0</v>
      </c>
      <c r="BS100" s="27">
        <f>BT100+BU100+BX100+CA100+CD100+CG100+CJ100+CM100+CP100</f>
        <v>19427.393420000004</v>
      </c>
      <c r="BT100" s="189">
        <f>BT78+BT89+BT83+BT94+BT96+BT98+BT99</f>
        <v>0</v>
      </c>
      <c r="BU100" s="189">
        <f>BU78+BU89+BU83+BU94+BU96+BU98+BU99</f>
        <v>0</v>
      </c>
      <c r="BV100" s="141">
        <f>BV78+BV89+BV83+BV94+BV96</f>
        <v>0</v>
      </c>
      <c r="BW100" s="141">
        <f>BW78+BW89+BW83+BW94+BW96</f>
        <v>0</v>
      </c>
      <c r="BX100" s="189">
        <f>BX78+BX89+BX83+BX94+BX96+BX98+BX99</f>
        <v>0</v>
      </c>
      <c r="BY100" s="141">
        <f>BY78+BY89+BY83+BY94+BY96</f>
        <v>84032.182849999983</v>
      </c>
      <c r="BZ100" s="141">
        <f>BZ78+BZ89+BZ83+BZ94+BZ96</f>
        <v>0</v>
      </c>
      <c r="CA100" s="189">
        <f>CA78+CA89+CA83+CA94+CA96+CA98+CA99</f>
        <v>0</v>
      </c>
      <c r="CB100" s="141">
        <f>CB78+CB89+CB83+CB94+CB96</f>
        <v>360.05</v>
      </c>
      <c r="CC100" s="141">
        <f>CC78+CC89+CC83+CC94+CC96</f>
        <v>0</v>
      </c>
      <c r="CD100" s="189">
        <f t="shared" ref="CD100:CP100" si="26">CD78+CD89+CD83+CD94+CD96+CD98+CD99</f>
        <v>180.02500000000001</v>
      </c>
      <c r="CE100" s="189">
        <f t="shared" si="26"/>
        <v>19247.368420000003</v>
      </c>
      <c r="CF100" s="272">
        <f t="shared" si="26"/>
        <v>0</v>
      </c>
      <c r="CG100" s="189">
        <f t="shared" si="26"/>
        <v>19247.368420000003</v>
      </c>
      <c r="CH100" s="189">
        <f t="shared" si="26"/>
        <v>0</v>
      </c>
      <c r="CI100" s="272">
        <f t="shared" si="26"/>
        <v>0</v>
      </c>
      <c r="CJ100" s="189">
        <f t="shared" si="26"/>
        <v>0</v>
      </c>
      <c r="CK100" s="189">
        <f t="shared" si="26"/>
        <v>0</v>
      </c>
      <c r="CL100" s="272">
        <f t="shared" si="26"/>
        <v>0</v>
      </c>
      <c r="CM100" s="189">
        <f t="shared" si="26"/>
        <v>0</v>
      </c>
      <c r="CN100" s="189">
        <f t="shared" si="26"/>
        <v>0</v>
      </c>
      <c r="CO100" s="272">
        <f t="shared" si="26"/>
        <v>0</v>
      </c>
      <c r="CP100" s="189">
        <f t="shared" si="26"/>
        <v>0</v>
      </c>
      <c r="CQ100" s="274"/>
    </row>
    <row r="101" spans="1:256" s="144" customFormat="1" ht="76.95" customHeight="1" thickBot="1" x14ac:dyDescent="0.35">
      <c r="A101" s="138"/>
      <c r="B101" s="139" t="s">
        <v>89</v>
      </c>
      <c r="C101" s="275"/>
      <c r="D101" s="271">
        <f>E101+F101+I101+L101+O101+R101+U101+X101+AA101</f>
        <v>719891.11655000004</v>
      </c>
      <c r="E101" s="141">
        <f t="shared" ref="E101:AA101" si="27">E100+E75+E68+E54+E63</f>
        <v>73582.873269999996</v>
      </c>
      <c r="F101" s="141">
        <f t="shared" si="27"/>
        <v>68037.998909999995</v>
      </c>
      <c r="G101" s="141">
        <f t="shared" si="27"/>
        <v>81605.944260000004</v>
      </c>
      <c r="H101" s="207">
        <f t="shared" si="27"/>
        <v>0</v>
      </c>
      <c r="I101" s="141">
        <f t="shared" si="27"/>
        <v>79606.735560000001</v>
      </c>
      <c r="J101" s="141">
        <f t="shared" si="27"/>
        <v>150787.82667999997</v>
      </c>
      <c r="K101" s="272">
        <f t="shared" si="27"/>
        <v>0</v>
      </c>
      <c r="L101" s="141">
        <f t="shared" si="27"/>
        <v>75393.913339999985</v>
      </c>
      <c r="M101" s="141">
        <f t="shared" si="27"/>
        <v>74198.218120000005</v>
      </c>
      <c r="N101" s="272">
        <f t="shared" si="27"/>
        <v>0</v>
      </c>
      <c r="O101" s="141">
        <f t="shared" si="27"/>
        <v>74018.193119999996</v>
      </c>
      <c r="P101" s="141">
        <f t="shared" si="27"/>
        <v>110497.65481999998</v>
      </c>
      <c r="Q101" s="272">
        <f t="shared" si="27"/>
        <v>0</v>
      </c>
      <c r="R101" s="189">
        <f t="shared" si="27"/>
        <v>108044.37828999998</v>
      </c>
      <c r="S101" s="141">
        <f t="shared" si="27"/>
        <v>81478.924060000005</v>
      </c>
      <c r="T101" s="272">
        <f t="shared" si="27"/>
        <v>1100</v>
      </c>
      <c r="U101" s="189">
        <f t="shared" si="27"/>
        <v>82578.924060000005</v>
      </c>
      <c r="V101" s="141">
        <f t="shared" si="27"/>
        <v>79781.3</v>
      </c>
      <c r="W101" s="272">
        <f t="shared" si="27"/>
        <v>0</v>
      </c>
      <c r="X101" s="189">
        <f t="shared" si="27"/>
        <v>79781.3</v>
      </c>
      <c r="Y101" s="141">
        <f t="shared" si="27"/>
        <v>78846.8</v>
      </c>
      <c r="Z101" s="272">
        <f t="shared" si="27"/>
        <v>0</v>
      </c>
      <c r="AA101" s="189">
        <f t="shared" si="27"/>
        <v>78846.8</v>
      </c>
      <c r="AB101" s="27">
        <f>AC101+AD101+AG101+AJ101+AM101+AP101+AS101+AV101+AY101</f>
        <v>54960.33728</v>
      </c>
      <c r="AC101" s="141">
        <f t="shared" ref="AC101:AY101" si="28">AC100+AC75+AC68+AC54+AC63</f>
        <v>4170.0979399999997</v>
      </c>
      <c r="AD101" s="141">
        <f t="shared" si="28"/>
        <v>0</v>
      </c>
      <c r="AE101" s="141">
        <f t="shared" si="28"/>
        <v>3793.4535799999999</v>
      </c>
      <c r="AF101" s="207">
        <f t="shared" si="28"/>
        <v>0</v>
      </c>
      <c r="AG101" s="141">
        <f t="shared" si="28"/>
        <v>3793.4535799999999</v>
      </c>
      <c r="AH101" s="141">
        <f t="shared" si="28"/>
        <v>13369.43893</v>
      </c>
      <c r="AI101" s="272">
        <f t="shared" si="28"/>
        <v>0</v>
      </c>
      <c r="AJ101" s="141">
        <f t="shared" si="28"/>
        <v>8638.2695100000001</v>
      </c>
      <c r="AK101" s="141">
        <f t="shared" si="28"/>
        <v>3787.5</v>
      </c>
      <c r="AL101" s="272">
        <f t="shared" si="28"/>
        <v>0</v>
      </c>
      <c r="AM101" s="141">
        <f t="shared" si="28"/>
        <v>3787.5</v>
      </c>
      <c r="AN101" s="141">
        <f t="shared" si="28"/>
        <v>23280.800000000003</v>
      </c>
      <c r="AO101" s="272">
        <f t="shared" si="28"/>
        <v>0</v>
      </c>
      <c r="AP101" s="141">
        <f t="shared" si="28"/>
        <v>23280.800000000003</v>
      </c>
      <c r="AQ101" s="141">
        <f t="shared" si="28"/>
        <v>10738.216249999999</v>
      </c>
      <c r="AR101" s="272">
        <f t="shared" si="28"/>
        <v>0</v>
      </c>
      <c r="AS101" s="141">
        <f t="shared" si="28"/>
        <v>10738.216249999999</v>
      </c>
      <c r="AT101" s="141">
        <f t="shared" si="28"/>
        <v>276</v>
      </c>
      <c r="AU101" s="272">
        <f t="shared" si="28"/>
        <v>0</v>
      </c>
      <c r="AV101" s="141">
        <f t="shared" si="28"/>
        <v>276</v>
      </c>
      <c r="AW101" s="141">
        <f t="shared" si="28"/>
        <v>276</v>
      </c>
      <c r="AX101" s="272">
        <f t="shared" si="28"/>
        <v>0</v>
      </c>
      <c r="AY101" s="141">
        <f t="shared" si="28"/>
        <v>276</v>
      </c>
      <c r="AZ101" s="276">
        <f>BC101+BF101+BI101+BL101+BO101+BR101</f>
        <v>6573.1</v>
      </c>
      <c r="BA101" s="208">
        <f>BA100+BA75+BA68+BA54+BA63</f>
        <v>820</v>
      </c>
      <c r="BB101" s="272">
        <f>BB100+BB75+BB68+BB54+BB63</f>
        <v>0</v>
      </c>
      <c r="BC101" s="189">
        <f>BC100+BC75+BC68+BC54+BC63</f>
        <v>820</v>
      </c>
      <c r="BD101" s="208">
        <f>BD100+BD75+BD68+BD54+BD63</f>
        <v>410</v>
      </c>
      <c r="BE101" s="272">
        <f>BE100+BE75+BE68+BE54+BE63</f>
        <v>0</v>
      </c>
      <c r="BF101" s="189">
        <f>BD101+BE101</f>
        <v>410</v>
      </c>
      <c r="BG101" s="208">
        <f>BG100+BG75+BG68+BG54+BG63</f>
        <v>410</v>
      </c>
      <c r="BH101" s="272">
        <f>BH100+BH75+BH68+BH54+BH63</f>
        <v>0</v>
      </c>
      <c r="BI101" s="189">
        <f>BG101+BH101</f>
        <v>410</v>
      </c>
      <c r="BJ101" s="208">
        <f>BJ100+BJ75+BJ68+BJ54+BJ63</f>
        <v>3293.1</v>
      </c>
      <c r="BK101" s="272">
        <f>BK100+BK75+BK68+BK54+BK63</f>
        <v>0</v>
      </c>
      <c r="BL101" s="189">
        <f>BJ101+BK101</f>
        <v>3293.1</v>
      </c>
      <c r="BM101" s="208">
        <f>BM100+BM75+BM68+BM54+BM63</f>
        <v>820</v>
      </c>
      <c r="BN101" s="272">
        <f>BN100+BN75+BN68+BN54+BN63</f>
        <v>0</v>
      </c>
      <c r="BO101" s="277">
        <f>BM101+BN101</f>
        <v>820</v>
      </c>
      <c r="BP101" s="208">
        <f>BP100+BP75+BP68+BP54+BP63</f>
        <v>820</v>
      </c>
      <c r="BQ101" s="272">
        <f>BQ100+BQ75+BQ68+BQ54+BQ63</f>
        <v>0</v>
      </c>
      <c r="BR101" s="189">
        <f>BP101+BQ101</f>
        <v>820</v>
      </c>
      <c r="BS101" s="27">
        <f>BT101+BU101+BX101+CA101+CD101+CG101+CJ101+CM101+CP101</f>
        <v>781424.55383000011</v>
      </c>
      <c r="BT101" s="141">
        <f t="shared" ref="BT101:CP101" si="29">BT100+BT75+BT68+BT54+BT63</f>
        <v>77752.971210000003</v>
      </c>
      <c r="BU101" s="141">
        <f t="shared" si="29"/>
        <v>68037.998909999995</v>
      </c>
      <c r="BV101" s="141">
        <f t="shared" si="29"/>
        <v>85399.397840000005</v>
      </c>
      <c r="BW101" s="141">
        <f t="shared" si="29"/>
        <v>0</v>
      </c>
      <c r="BX101" s="141">
        <f t="shared" si="29"/>
        <v>83400.189140000002</v>
      </c>
      <c r="BY101" s="141">
        <f t="shared" si="29"/>
        <v>173615.53511999999</v>
      </c>
      <c r="BZ101" s="273">
        <f t="shared" si="29"/>
        <v>0</v>
      </c>
      <c r="CA101" s="141">
        <f t="shared" si="29"/>
        <v>84852.182849999997</v>
      </c>
      <c r="CB101" s="141">
        <f t="shared" si="29"/>
        <v>78395.718120000005</v>
      </c>
      <c r="CC101" s="273">
        <f t="shared" si="29"/>
        <v>0</v>
      </c>
      <c r="CD101" s="141">
        <f t="shared" si="29"/>
        <v>78215.693119999996</v>
      </c>
      <c r="CE101" s="141">
        <f t="shared" si="29"/>
        <v>131735.17828999998</v>
      </c>
      <c r="CF101" s="273">
        <f t="shared" si="29"/>
        <v>0</v>
      </c>
      <c r="CG101" s="141">
        <f t="shared" si="29"/>
        <v>131735.17828999998</v>
      </c>
      <c r="CH101" s="141">
        <f t="shared" si="29"/>
        <v>95510.240310000008</v>
      </c>
      <c r="CI101" s="273">
        <f t="shared" si="29"/>
        <v>1100</v>
      </c>
      <c r="CJ101" s="141">
        <f t="shared" si="29"/>
        <v>96610.240310000008</v>
      </c>
      <c r="CK101" s="141">
        <f t="shared" si="29"/>
        <v>80877.3</v>
      </c>
      <c r="CL101" s="273">
        <f t="shared" si="29"/>
        <v>0</v>
      </c>
      <c r="CM101" s="141">
        <f t="shared" si="29"/>
        <v>80877.3</v>
      </c>
      <c r="CN101" s="141">
        <f t="shared" si="29"/>
        <v>79942.8</v>
      </c>
      <c r="CO101" s="273">
        <f t="shared" si="29"/>
        <v>0</v>
      </c>
      <c r="CP101" s="141">
        <f t="shared" si="29"/>
        <v>79942.8</v>
      </c>
      <c r="CQ101" s="143"/>
    </row>
    <row r="102" spans="1:256" ht="16.5" customHeight="1" x14ac:dyDescent="0.3">
      <c r="A102" s="315" t="s">
        <v>104</v>
      </c>
      <c r="B102" s="316"/>
      <c r="C102" s="316"/>
      <c r="D102" s="317"/>
      <c r="E102" s="318"/>
      <c r="F102" s="317"/>
      <c r="G102" s="317"/>
      <c r="H102" s="317"/>
      <c r="I102" s="317"/>
      <c r="J102" s="319"/>
      <c r="K102" s="320"/>
      <c r="L102" s="319"/>
      <c r="M102" s="320"/>
      <c r="N102" s="319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1"/>
      <c r="AC102" s="322"/>
      <c r="AD102" s="323"/>
      <c r="AE102" s="324"/>
      <c r="AF102" s="323"/>
      <c r="AG102" s="321"/>
      <c r="AH102" s="324"/>
      <c r="AI102" s="324"/>
      <c r="AJ102" s="324"/>
      <c r="AK102" s="325"/>
      <c r="AL102" s="323"/>
      <c r="AM102" s="325"/>
      <c r="AN102" s="326"/>
      <c r="AO102" s="325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7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8"/>
    </row>
    <row r="103" spans="1:256" ht="13.5" customHeight="1" x14ac:dyDescent="0.3">
      <c r="A103" s="351" t="s">
        <v>105</v>
      </c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296"/>
      <c r="CS103" s="296"/>
      <c r="CT103" s="296"/>
      <c r="CU103" s="296"/>
      <c r="CV103" s="296"/>
      <c r="CW103" s="296"/>
      <c r="CX103" s="296"/>
      <c r="CY103" s="296"/>
      <c r="CZ103" s="296"/>
      <c r="DA103" s="296"/>
      <c r="DB103" s="296"/>
      <c r="DC103" s="296"/>
      <c r="DD103" s="296"/>
      <c r="DE103" s="296"/>
      <c r="DF103" s="296"/>
      <c r="DG103" s="296"/>
      <c r="DH103" s="296"/>
      <c r="DI103" s="296"/>
      <c r="DJ103" s="296"/>
      <c r="DK103" s="296"/>
      <c r="DL103" s="296"/>
      <c r="DM103" s="296"/>
      <c r="DN103" s="296"/>
      <c r="DO103" s="296"/>
      <c r="DP103" s="296"/>
      <c r="DQ103" s="296"/>
      <c r="DR103" s="296"/>
      <c r="DS103" s="296"/>
      <c r="DT103" s="296"/>
      <c r="DU103" s="296"/>
      <c r="DV103" s="296"/>
      <c r="DW103" s="296"/>
      <c r="DX103" s="296"/>
      <c r="DY103" s="296"/>
      <c r="DZ103" s="296"/>
      <c r="EA103" s="296"/>
      <c r="EB103" s="296"/>
      <c r="EC103" s="296"/>
      <c r="ED103" s="296"/>
      <c r="EE103" s="296"/>
      <c r="EF103" s="296"/>
      <c r="EG103" s="296"/>
      <c r="EH103" s="296"/>
      <c r="EI103" s="296"/>
      <c r="EJ103" s="296"/>
      <c r="EK103" s="296"/>
      <c r="EL103" s="296"/>
      <c r="EM103" s="296"/>
      <c r="EN103" s="296"/>
      <c r="EO103" s="296"/>
      <c r="EP103" s="296"/>
      <c r="EQ103" s="296"/>
      <c r="ER103" s="296"/>
      <c r="ES103" s="296"/>
      <c r="ET103" s="296"/>
      <c r="EU103" s="296"/>
      <c r="EV103" s="296"/>
      <c r="EW103" s="296"/>
      <c r="EX103" s="296"/>
      <c r="EY103" s="296"/>
      <c r="EZ103" s="296"/>
      <c r="FA103" s="296"/>
      <c r="FB103" s="296"/>
      <c r="FC103" s="296"/>
      <c r="FD103" s="296"/>
      <c r="FE103" s="296"/>
      <c r="FF103" s="296"/>
      <c r="FG103" s="296"/>
      <c r="FH103" s="296"/>
      <c r="FI103" s="296"/>
      <c r="FJ103" s="296"/>
      <c r="FK103" s="296"/>
      <c r="FL103" s="296"/>
      <c r="FM103" s="296"/>
      <c r="FN103" s="296"/>
      <c r="FO103" s="296"/>
      <c r="FP103" s="296"/>
      <c r="FQ103" s="296"/>
      <c r="FR103" s="296"/>
      <c r="FS103" s="296"/>
      <c r="FT103" s="296"/>
      <c r="FU103" s="296"/>
      <c r="FV103" s="296"/>
      <c r="FW103" s="296"/>
      <c r="FX103" s="296"/>
      <c r="FY103" s="296"/>
      <c r="FZ103" s="296"/>
      <c r="GA103" s="296"/>
      <c r="GB103" s="296"/>
      <c r="GC103" s="296"/>
      <c r="GD103" s="296"/>
      <c r="GE103" s="296"/>
      <c r="GF103" s="296"/>
      <c r="GG103" s="296"/>
      <c r="GH103" s="296"/>
      <c r="GI103" s="296"/>
      <c r="GJ103" s="296"/>
      <c r="GK103" s="296"/>
      <c r="GL103" s="296"/>
      <c r="GM103" s="296"/>
      <c r="GN103" s="296"/>
      <c r="GO103" s="296"/>
      <c r="GP103" s="296"/>
      <c r="GQ103" s="296"/>
      <c r="GR103" s="296"/>
      <c r="GS103" s="296"/>
      <c r="GT103" s="296"/>
      <c r="GU103" s="296"/>
      <c r="GV103" s="296"/>
      <c r="GW103" s="296"/>
      <c r="GX103" s="296"/>
      <c r="GY103" s="296"/>
      <c r="GZ103" s="296"/>
      <c r="HA103" s="296"/>
      <c r="HB103" s="296"/>
      <c r="HC103" s="296"/>
      <c r="HD103" s="296"/>
      <c r="HE103" s="296"/>
      <c r="HF103" s="296"/>
      <c r="HG103" s="296"/>
      <c r="HH103" s="296"/>
      <c r="HI103" s="296"/>
      <c r="HJ103" s="296"/>
      <c r="HK103" s="296"/>
      <c r="HL103" s="296"/>
      <c r="HM103" s="296"/>
      <c r="HN103" s="296"/>
      <c r="HO103" s="296"/>
      <c r="HP103" s="296"/>
      <c r="HQ103" s="296"/>
      <c r="HR103" s="296"/>
      <c r="HS103" s="296"/>
      <c r="HT103" s="296"/>
      <c r="HU103" s="296"/>
      <c r="HV103" s="296"/>
      <c r="HW103" s="296"/>
      <c r="HX103" s="296"/>
      <c r="HY103" s="296"/>
      <c r="HZ103" s="296"/>
      <c r="IA103" s="296"/>
      <c r="IB103" s="296"/>
      <c r="IC103" s="296"/>
      <c r="ID103" s="296"/>
      <c r="IE103" s="296"/>
      <c r="IF103" s="296"/>
      <c r="IG103" s="296"/>
      <c r="IH103" s="296"/>
      <c r="II103" s="296"/>
      <c r="IJ103" s="296"/>
      <c r="IK103" s="296"/>
      <c r="IL103" s="296"/>
      <c r="IM103" s="296"/>
      <c r="IN103" s="296"/>
      <c r="IO103" s="296"/>
      <c r="IP103" s="296"/>
      <c r="IQ103" s="296"/>
      <c r="IR103" s="296"/>
      <c r="IS103" s="296"/>
      <c r="IT103" s="296"/>
      <c r="IU103" s="296"/>
      <c r="IV103" s="296"/>
    </row>
    <row r="104" spans="1:256" s="296" customFormat="1" ht="12.75" customHeight="1" x14ac:dyDescent="0.3">
      <c r="A104" s="353" t="s">
        <v>106</v>
      </c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  <c r="AP104" s="354"/>
      <c r="AQ104" s="354"/>
      <c r="AR104" s="354"/>
      <c r="AS104" s="354"/>
      <c r="AT104" s="354"/>
      <c r="AU104" s="354"/>
      <c r="AV104" s="354"/>
      <c r="AW104" s="354"/>
      <c r="AX104" s="354"/>
      <c r="AY104" s="354"/>
      <c r="AZ104" s="354"/>
      <c r="BA104" s="354"/>
      <c r="BB104" s="354"/>
      <c r="BC104" s="354"/>
      <c r="BD104" s="354"/>
      <c r="BE104" s="354"/>
      <c r="BF104" s="354"/>
      <c r="BG104" s="354"/>
      <c r="BH104" s="354"/>
      <c r="BI104" s="354"/>
      <c r="BJ104" s="354"/>
      <c r="BK104" s="354"/>
      <c r="BL104" s="354"/>
      <c r="BM104" s="354"/>
      <c r="BN104" s="354"/>
      <c r="BO104" s="354"/>
      <c r="BP104" s="354"/>
      <c r="BQ104" s="354"/>
      <c r="BR104" s="354"/>
      <c r="BS104" s="354"/>
      <c r="BT104" s="354"/>
      <c r="BU104" s="354"/>
      <c r="BV104" s="354"/>
      <c r="BW104" s="354"/>
      <c r="BX104" s="354"/>
      <c r="BY104" s="354"/>
      <c r="BZ104" s="354"/>
      <c r="CA104" s="354"/>
      <c r="CB104" s="354"/>
      <c r="CC104" s="354"/>
      <c r="CD104" s="354"/>
      <c r="CE104" s="354"/>
      <c r="CF104" s="354"/>
      <c r="CG104" s="354"/>
      <c r="CH104" s="354"/>
      <c r="CI104" s="354"/>
      <c r="CJ104" s="354"/>
      <c r="CK104" s="354"/>
      <c r="CL104" s="354"/>
      <c r="CM104" s="354"/>
      <c r="CN104" s="354"/>
      <c r="CO104" s="354"/>
      <c r="CP104" s="354"/>
      <c r="CQ104" s="35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3">
      <c r="BS105" s="332"/>
      <c r="BT105" s="333"/>
      <c r="BU105" s="333"/>
      <c r="BV105" s="333"/>
      <c r="BW105" s="333"/>
      <c r="BX105" s="333"/>
    </row>
    <row r="106" spans="1:256" x14ac:dyDescent="0.3">
      <c r="BS106" s="302"/>
    </row>
    <row r="107" spans="1:256" x14ac:dyDescent="0.3">
      <c r="BS107" s="302"/>
    </row>
    <row r="108" spans="1:256" x14ac:dyDescent="0.3">
      <c r="BS108" s="302"/>
    </row>
    <row r="109" spans="1:256" s="296" customFormat="1" x14ac:dyDescent="0.3">
      <c r="A109" s="282"/>
      <c r="B109" s="283"/>
      <c r="C109" s="283"/>
      <c r="D109" s="284"/>
      <c r="E109" s="285"/>
      <c r="F109" s="279"/>
      <c r="G109" s="278"/>
      <c r="H109" s="279"/>
      <c r="I109" s="278"/>
      <c r="J109" s="286"/>
      <c r="K109" s="287"/>
      <c r="L109" s="286"/>
      <c r="M109" s="280"/>
      <c r="N109" s="288"/>
      <c r="O109" s="280"/>
      <c r="P109" s="280"/>
      <c r="Q109" s="287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90"/>
      <c r="AC109" s="291"/>
      <c r="AD109" s="292"/>
      <c r="AE109" s="293"/>
      <c r="AF109" s="279"/>
      <c r="AG109" s="294"/>
      <c r="AH109" s="293"/>
      <c r="AI109" s="285"/>
      <c r="AJ109" s="293"/>
      <c r="AK109" s="295"/>
      <c r="AL109" s="279"/>
      <c r="AM109" s="295"/>
      <c r="AO109" s="297"/>
      <c r="AZ109" s="298"/>
      <c r="BS109" s="302"/>
      <c r="BW109" s="281"/>
      <c r="BZ109" s="281"/>
      <c r="CC109" s="281"/>
      <c r="CF109" s="281"/>
      <c r="CG109" s="300"/>
      <c r="CQ109" s="301"/>
    </row>
  </sheetData>
  <mergeCells count="198">
    <mergeCell ref="A15:CQ15"/>
    <mergeCell ref="A9:CQ9"/>
    <mergeCell ref="A10:CQ10"/>
    <mergeCell ref="A11:CQ11"/>
    <mergeCell ref="A12:CQ12"/>
    <mergeCell ref="A13:CQ13"/>
    <mergeCell ref="A14:CQ14"/>
    <mergeCell ref="G20:I20"/>
    <mergeCell ref="M20:O20"/>
    <mergeCell ref="P20:R20"/>
    <mergeCell ref="S20:U20"/>
    <mergeCell ref="V20:X20"/>
    <mergeCell ref="Y20:AA20"/>
    <mergeCell ref="AE20:AG20"/>
    <mergeCell ref="AH20:AJ20"/>
    <mergeCell ref="BS17:CP17"/>
    <mergeCell ref="BT18:CP18"/>
    <mergeCell ref="B16:B19"/>
    <mergeCell ref="C16:C19"/>
    <mergeCell ref="D16:BR16"/>
    <mergeCell ref="D17:AA17"/>
    <mergeCell ref="AB17:AY17"/>
    <mergeCell ref="AZ17:BR17"/>
    <mergeCell ref="BA18:BA19"/>
    <mergeCell ref="A21:CQ21"/>
    <mergeCell ref="A22:A27"/>
    <mergeCell ref="B22:B27"/>
    <mergeCell ref="CQ22:CQ23"/>
    <mergeCell ref="A28:A30"/>
    <mergeCell ref="B28:B30"/>
    <mergeCell ref="BY20:CA20"/>
    <mergeCell ref="CB20:CD20"/>
    <mergeCell ref="CE20:CG20"/>
    <mergeCell ref="CH20:CJ20"/>
    <mergeCell ref="CK20:CM20"/>
    <mergeCell ref="CN20:CP20"/>
    <mergeCell ref="BD20:BF20"/>
    <mergeCell ref="BG20:BI20"/>
    <mergeCell ref="BJ20:BL20"/>
    <mergeCell ref="BM20:BO20"/>
    <mergeCell ref="BP20:BR20"/>
    <mergeCell ref="BV20:BX20"/>
    <mergeCell ref="AK20:AM20"/>
    <mergeCell ref="AN20:AP20"/>
    <mergeCell ref="AQ20:AS20"/>
    <mergeCell ref="AT20:AV20"/>
    <mergeCell ref="AW20:AY20"/>
    <mergeCell ref="BA20:BC20"/>
    <mergeCell ref="B45:B46"/>
    <mergeCell ref="CQ45:CQ46"/>
    <mergeCell ref="A47:A50"/>
    <mergeCell ref="B48:B50"/>
    <mergeCell ref="CQ52:CQ53"/>
    <mergeCell ref="A55:CP55"/>
    <mergeCell ref="A31:A33"/>
    <mergeCell ref="B31:B33"/>
    <mergeCell ref="A35:A38"/>
    <mergeCell ref="B35:B38"/>
    <mergeCell ref="CQ35:CQ38"/>
    <mergeCell ref="B40:B44"/>
    <mergeCell ref="A71:A74"/>
    <mergeCell ref="B71:B74"/>
    <mergeCell ref="D72:D74"/>
    <mergeCell ref="E72:E74"/>
    <mergeCell ref="F72:F74"/>
    <mergeCell ref="I72:I74"/>
    <mergeCell ref="CQ56:CQ59"/>
    <mergeCell ref="A64:CP64"/>
    <mergeCell ref="A65:CP65"/>
    <mergeCell ref="CQ66:CQ67"/>
    <mergeCell ref="A69:CP69"/>
    <mergeCell ref="A70:CP70"/>
    <mergeCell ref="U72:U74"/>
    <mergeCell ref="W72:W74"/>
    <mergeCell ref="X72:X74"/>
    <mergeCell ref="Z72:Z74"/>
    <mergeCell ref="AA72:AA74"/>
    <mergeCell ref="AB72:AB74"/>
    <mergeCell ref="J72:J74"/>
    <mergeCell ref="L72:L74"/>
    <mergeCell ref="M72:M74"/>
    <mergeCell ref="O72:O74"/>
    <mergeCell ref="R72:R74"/>
    <mergeCell ref="T72:T74"/>
    <mergeCell ref="AP72:AP74"/>
    <mergeCell ref="AQ72:AQ74"/>
    <mergeCell ref="AS72:AS74"/>
    <mergeCell ref="AC72:AC74"/>
    <mergeCell ref="AD72:AD74"/>
    <mergeCell ref="AE72:AE74"/>
    <mergeCell ref="AG72:AG74"/>
    <mergeCell ref="AH72:AH74"/>
    <mergeCell ref="AJ72:AJ74"/>
    <mergeCell ref="CM72:CM74"/>
    <mergeCell ref="CN72:CN74"/>
    <mergeCell ref="CP72:CP74"/>
    <mergeCell ref="A76:CP76"/>
    <mergeCell ref="A77:CP77"/>
    <mergeCell ref="CB72:CB74"/>
    <mergeCell ref="CD72:CD74"/>
    <mergeCell ref="CE72:CE74"/>
    <mergeCell ref="CG72:CG74"/>
    <mergeCell ref="CH72:CH74"/>
    <mergeCell ref="CJ72:CJ74"/>
    <mergeCell ref="BT72:BT74"/>
    <mergeCell ref="BU72:BU74"/>
    <mergeCell ref="BV72:BV74"/>
    <mergeCell ref="BX72:BX74"/>
    <mergeCell ref="BY72:BY74"/>
    <mergeCell ref="CA72:CA74"/>
    <mergeCell ref="AT72:AT74"/>
    <mergeCell ref="AV72:AV74"/>
    <mergeCell ref="AW72:AW74"/>
    <mergeCell ref="AY72:AY74"/>
    <mergeCell ref="BC72:BC74"/>
    <mergeCell ref="BS72:BS74"/>
    <mergeCell ref="AK72:AK74"/>
    <mergeCell ref="L90:L93"/>
    <mergeCell ref="M90:M93"/>
    <mergeCell ref="O90:O93"/>
    <mergeCell ref="P90:P93"/>
    <mergeCell ref="R90:R93"/>
    <mergeCell ref="S90:S93"/>
    <mergeCell ref="CQ78:CQ82"/>
    <mergeCell ref="CQ83:CQ88"/>
    <mergeCell ref="A90:A93"/>
    <mergeCell ref="B90:B93"/>
    <mergeCell ref="D90:D93"/>
    <mergeCell ref="E90:E93"/>
    <mergeCell ref="F90:F93"/>
    <mergeCell ref="G90:G93"/>
    <mergeCell ref="I90:I93"/>
    <mergeCell ref="J90:J93"/>
    <mergeCell ref="AC90:AC93"/>
    <mergeCell ref="AD90:AD93"/>
    <mergeCell ref="AE90:AE93"/>
    <mergeCell ref="AG90:AG93"/>
    <mergeCell ref="AH90:AH93"/>
    <mergeCell ref="AJ90:AJ93"/>
    <mergeCell ref="U90:U93"/>
    <mergeCell ref="V90:V93"/>
    <mergeCell ref="X90:X93"/>
    <mergeCell ref="Y90:Y93"/>
    <mergeCell ref="AA90:AA93"/>
    <mergeCell ref="AB90:AB93"/>
    <mergeCell ref="AT90:AT93"/>
    <mergeCell ref="AV90:AV93"/>
    <mergeCell ref="AW90:AW93"/>
    <mergeCell ref="AY90:AY93"/>
    <mergeCell ref="BS90:BS93"/>
    <mergeCell ref="AB18:AB19"/>
    <mergeCell ref="AC18:AY18"/>
    <mergeCell ref="AZ18:AZ19"/>
    <mergeCell ref="CH90:CH93"/>
    <mergeCell ref="CJ90:CJ93"/>
    <mergeCell ref="CK90:CK93"/>
    <mergeCell ref="BU90:BU93"/>
    <mergeCell ref="BV90:BV93"/>
    <mergeCell ref="BX90:BX93"/>
    <mergeCell ref="BY90:BY93"/>
    <mergeCell ref="CA90:CA93"/>
    <mergeCell ref="CB90:CB93"/>
    <mergeCell ref="BT90:BT93"/>
    <mergeCell ref="AK90:AK93"/>
    <mergeCell ref="AM90:AM93"/>
    <mergeCell ref="AN90:AN93"/>
    <mergeCell ref="AP90:AP93"/>
    <mergeCell ref="AQ90:AQ93"/>
    <mergeCell ref="AS90:AS93"/>
    <mergeCell ref="CE90:CE93"/>
    <mergeCell ref="CG90:CG93"/>
    <mergeCell ref="CK72:CK74"/>
    <mergeCell ref="AM72:AM74"/>
    <mergeCell ref="AN72:AN74"/>
    <mergeCell ref="BB18:BB19"/>
    <mergeCell ref="BC18:BR18"/>
    <mergeCell ref="BS18:BS19"/>
    <mergeCell ref="BS105:BX105"/>
    <mergeCell ref="BT1:CP1"/>
    <mergeCell ref="BT2:CP2"/>
    <mergeCell ref="BT3:CP3"/>
    <mergeCell ref="BT4:CP4"/>
    <mergeCell ref="BT5:CP5"/>
    <mergeCell ref="BT6:CP6"/>
    <mergeCell ref="A7:CQ7"/>
    <mergeCell ref="A8:CQ8"/>
    <mergeCell ref="A16:A19"/>
    <mergeCell ref="CM90:CM93"/>
    <mergeCell ref="CN90:CN93"/>
    <mergeCell ref="CP90:CP93"/>
    <mergeCell ref="CQ94:CQ95"/>
    <mergeCell ref="CQ96:CQ97"/>
    <mergeCell ref="A103:CQ103"/>
    <mergeCell ref="A104:CQ104"/>
    <mergeCell ref="CD90:CD93"/>
    <mergeCell ref="CQ17:CQ19"/>
    <mergeCell ref="D18:D19"/>
    <mergeCell ref="E18:AA18"/>
  </mergeCells>
  <pageMargins left="0.11811023622047245" right="0.11811023622047245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54</vt:lpstr>
      <vt:lpstr>'54'!Заголовки_для_печати</vt:lpstr>
      <vt:lpstr>'54'!Область_печати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Alekcey</cp:lastModifiedBy>
  <cp:lastPrinted>2022-11-22T09:12:35Z</cp:lastPrinted>
  <dcterms:created xsi:type="dcterms:W3CDTF">2022-11-22T04:57:28Z</dcterms:created>
  <dcterms:modified xsi:type="dcterms:W3CDTF">2022-11-22T09:13:21Z</dcterms:modified>
</cp:coreProperties>
</file>