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490" activeTab="0"/>
  </bookViews>
  <sheets>
    <sheet name="МП 2025-2030" sheetId="1" r:id="rId1"/>
  </sheets>
  <definedNames>
    <definedName name="_xlnm.Print_Titles" localSheetId="0">'МП 2025-2030'!$21:$24</definedName>
    <definedName name="_xlnm.Print_Area" localSheetId="0">'МП 2025-2030'!$A$1:$CB$45</definedName>
  </definedNames>
  <calcPr fullCalcOnLoad="1"/>
</workbook>
</file>

<file path=xl/sharedStrings.xml><?xml version="1.0" encoding="utf-8"?>
<sst xmlns="http://schemas.openxmlformats.org/spreadsheetml/2006/main" count="117" uniqueCount="59">
  <si>
    <t>ПРИЛОЖЕНИЕ №1</t>
  </si>
  <si>
    <t>к постановлению</t>
  </si>
  <si>
    <t>Администрации города</t>
  </si>
  <si>
    <t>от____________20___ №</t>
  </si>
  <si>
    <t>к муниципальной программе</t>
  </si>
  <si>
    <t xml:space="preserve">"Развитие спорта и физической культуры в </t>
  </si>
  <si>
    <t xml:space="preserve">городе Димитровграде Ульяновской </t>
  </si>
  <si>
    <t>области"</t>
  </si>
  <si>
    <t>СИСТЕМА ПРОГРАММНЫХ МЕРОПРИЯТИЙ</t>
  </si>
  <si>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  на 2025-2030 гг.</t>
  </si>
  <si>
    <t xml:space="preserve">          Проектом постановления Администрации города «Об утверждении муниципальной программы «Развитие физической культуры и спорта в городе Димитровграде Ульяновской области», утверждается  муниципальная программа на 2025 - 2030 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</si>
  <si>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1)Увеличение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2023 году: за счет средств местного бюджета (+561,75 тыс.р.);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</si>
  <si>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2)Увеличение финансирования мероприятия "Обеспечение деятельности казенных учреждений" на 2023 год за счет средств местного бюджета (+219,12151 тыс.руб.)</t>
  </si>
  <si>
    <t xml:space="preserve">3)Добавлено финансирования мероприятия  "Реализация программы "Всеобуч по плаванию" на территории Ульяновской области": в 2023 году: за счет средств областного бюджета (+153,6 тыс.руб.) и за счет средств местного бюджета (+6,4 тыс.руб.).                                   </t>
  </si>
  <si>
    <t xml:space="preserve">3)Увеличение финансирования мероприятия "Обеспечение деятельности Комитета по физической культуре и спорту" за счет средств местного бюджета на 2024 год (+18,12262 тыс.руб.).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</si>
  <si>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Увеличение финансирования мероприятия "Расходы, связанные с оснащением объектов спортивной инфраструктуры спортивно-технологическим оборудованием"  в 2023 году: за счет средств местного бюджета (+100,00000 тыс.руб.).</t>
  </si>
  <si>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</si>
  <si>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</si>
  <si>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</si>
  <si>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</si>
  <si>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</si>
  <si>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 *</t>
  </si>
  <si>
    <t>Дополнительные средства в виде платежей, взносов, безвозмездных перечислений на реализацию муниципальной программы**</t>
  </si>
  <si>
    <t>Итого</t>
  </si>
  <si>
    <t>примечание</t>
  </si>
  <si>
    <t xml:space="preserve"> Финансовое обеспечение всего:</t>
  </si>
  <si>
    <t>по годам (тыс.руб.)</t>
  </si>
  <si>
    <t>До изм</t>
  </si>
  <si>
    <t>Сумма изм.</t>
  </si>
  <si>
    <t>1. Подпрограмма "Развитие детско-юношеского и массового спорта"</t>
  </si>
  <si>
    <t>1. Основное мероприятие  «Обеспечение оказания муниципальных услуг населению в сфере физической культуры и спорта»</t>
  </si>
  <si>
    <t>1.1.</t>
  </si>
  <si>
    <t>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</si>
  <si>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>МАУ "СК «Нейтрон»*</t>
  </si>
  <si>
    <t>1.2.</t>
  </si>
  <si>
    <t>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</si>
  <si>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>МБУ ДО СШ им. Ж.Б.Лобановой, МБУ ДО СШ "ЛАДА"</t>
  </si>
  <si>
    <t>1.3.</t>
  </si>
  <si>
    <t>Реализация программы "Всеобуч по плаванию" на территории Ульяновской области</t>
  </si>
  <si>
    <t>ИТОГО по мероприятию:</t>
  </si>
  <si>
    <t>2. Основное мероприятие  «Обеспечение деятельности казенных учреждений города Димитровграда Ульяновской области»</t>
  </si>
  <si>
    <t>2.1.</t>
  </si>
  <si>
    <t>Обеспечение деятельности казенных                       учреждений города Димитровграда Ульяновской области</t>
  </si>
  <si>
    <t>МКУ ДО СШ «Старт»</t>
  </si>
  <si>
    <t>ИТОГО по подпрограмме:</t>
  </si>
  <si>
    <t xml:space="preserve"> 2. Подпрограмма «Обеспечение реализации муниципальной программы»</t>
  </si>
  <si>
    <t>1.Основное мероприятие «Обеспечение деятельности Комитета по физической культуре и спорту»</t>
  </si>
  <si>
    <t>Обеспечение деятельности Комитета по физической культуре и спорту, в т.ч.:</t>
  </si>
  <si>
    <t>КФК и С</t>
  </si>
  <si>
    <t>1.1.1.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</si>
  <si>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</si>
  <si>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</si>
  <si>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2. Основное мероприятие "Региональный проект "Спорт - норма жизни"</t>
  </si>
  <si>
    <t>Государственная поддержка организаций, входящих в систему спортивной подготовки</t>
  </si>
  <si>
    <t>КФКиС*</t>
  </si>
  <si>
    <t>ВСЕГО  по муниципальной программе:</t>
  </si>
  <si>
    <t>*-средства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</t>
  </si>
  <si>
    <t>**-предусматриваются в Системе программных мероприятий и заполняются в случае наличия возможности для софинансирования из соответствующего источника.</t>
  </si>
  <si>
    <t>____________________».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</si>
</sst>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00"/>
  </numFmts>
  <fonts count="56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2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8" tint="-0.4999699890613556"/>
      <name val="Calibri"/>
      <family val="2"/>
    </font>
    <font>
      <sz val="13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38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38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0" fontId="0" fillId="35" borderId="9" xfId="0" applyNumberFormat="1" applyFont="1" applyFill="1" applyBorder="1" applyAlignment="1">
      <alignment/>
    </xf>
    <xf numFmtId="180" fontId="54" fillId="33" borderId="0" xfId="0" applyNumberFormat="1" applyFont="1" applyFill="1" applyBorder="1" applyAlignment="1">
      <alignment horizontal="justify" wrapText="1"/>
    </xf>
    <xf numFmtId="180" fontId="54" fillId="35" borderId="0" xfId="0" applyNumberFormat="1" applyFont="1" applyFill="1" applyBorder="1" applyAlignment="1">
      <alignment/>
    </xf>
    <xf numFmtId="180" fontId="54" fillId="33" borderId="0" xfId="0" applyNumberFormat="1" applyFont="1" applyFill="1" applyBorder="1" applyAlignment="1">
      <alignment/>
    </xf>
    <xf numFmtId="180" fontId="54" fillId="35" borderId="0" xfId="0" applyNumberFormat="1" applyFont="1" applyFill="1" applyBorder="1" applyAlignment="1">
      <alignment horizontal="justify" wrapText="1"/>
    </xf>
    <xf numFmtId="180" fontId="54" fillId="33" borderId="0" xfId="0" applyNumberFormat="1" applyFont="1" applyFill="1" applyBorder="1" applyAlignment="1">
      <alignment/>
    </xf>
    <xf numFmtId="180" fontId="1" fillId="36" borderId="9" xfId="0" applyNumberFormat="1" applyFont="1" applyFill="1" applyBorder="1" applyAlignment="1">
      <alignment horizontal="justify" wrapText="1"/>
    </xf>
    <xf numFmtId="180" fontId="0" fillId="37" borderId="0" xfId="0" applyNumberFormat="1" applyFont="1" applyFill="1" applyBorder="1" applyAlignment="1">
      <alignment horizontal="justify" wrapText="1"/>
    </xf>
    <xf numFmtId="180" fontId="0" fillId="35" borderId="0" xfId="0" applyNumberFormat="1" applyFont="1" applyFill="1" applyBorder="1" applyAlignment="1">
      <alignment horizontal="justify" wrapText="1"/>
    </xf>
    <xf numFmtId="2" fontId="6" fillId="0" borderId="0" xfId="0" applyNumberFormat="1" applyFont="1" applyBorder="1" applyAlignment="1">
      <alignment wrapText="1"/>
    </xf>
    <xf numFmtId="180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 wrapText="1"/>
    </xf>
    <xf numFmtId="0" fontId="49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49" fontId="8" fillId="34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0" fontId="55" fillId="34" borderId="12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textRotation="90" wrapText="1"/>
    </xf>
    <xf numFmtId="180" fontId="14" fillId="33" borderId="29" xfId="0" applyNumberFormat="1" applyFont="1" applyFill="1" applyBorder="1" applyAlignment="1">
      <alignment horizontal="center" vertical="center" textRotation="90" wrapText="1"/>
    </xf>
    <xf numFmtId="180" fontId="14" fillId="35" borderId="29" xfId="0" applyNumberFormat="1" applyFont="1" applyFill="1" applyBorder="1" applyAlignment="1">
      <alignment horizontal="center" vertical="center" textRotation="90" wrapText="1"/>
    </xf>
    <xf numFmtId="1" fontId="14" fillId="33" borderId="30" xfId="0" applyNumberFormat="1" applyFont="1" applyFill="1" applyBorder="1" applyAlignment="1">
      <alignment horizontal="center" vertical="center" textRotation="90" wrapText="1"/>
    </xf>
    <xf numFmtId="1" fontId="13" fillId="34" borderId="31" xfId="0" applyNumberFormat="1" applyFont="1" applyFill="1" applyBorder="1" applyAlignment="1">
      <alignment horizontal="center" vertical="center" wrapText="1"/>
    </xf>
    <xf numFmtId="1" fontId="13" fillId="34" borderId="32" xfId="0" applyNumberFormat="1" applyFont="1" applyFill="1" applyBorder="1" applyAlignment="1">
      <alignment horizontal="center" vertical="center" wrapText="1"/>
    </xf>
    <xf numFmtId="1" fontId="13" fillId="34" borderId="33" xfId="0" applyNumberFormat="1" applyFont="1" applyFill="1" applyBorder="1" applyAlignment="1">
      <alignment horizontal="center" vertical="center" wrapText="1"/>
    </xf>
    <xf numFmtId="1" fontId="15" fillId="34" borderId="34" xfId="0" applyNumberFormat="1" applyFont="1" applyFill="1" applyBorder="1" applyAlignment="1">
      <alignment horizontal="center" vertical="center" wrapText="1"/>
    </xf>
    <xf numFmtId="1" fontId="15" fillId="34" borderId="11" xfId="0" applyNumberFormat="1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horizontal="center" vertical="center" wrapText="1"/>
    </xf>
    <xf numFmtId="180" fontId="15" fillId="33" borderId="15" xfId="0" applyNumberFormat="1" applyFont="1" applyFill="1" applyBorder="1" applyAlignment="1">
      <alignment horizontal="center" vertical="center" textRotation="90" wrapText="1"/>
    </xf>
    <xf numFmtId="180" fontId="11" fillId="33" borderId="16" xfId="0" applyNumberFormat="1" applyFont="1" applyFill="1" applyBorder="1" applyAlignment="1">
      <alignment horizontal="center" vertical="center" textRotation="90" wrapText="1"/>
    </xf>
    <xf numFmtId="180" fontId="11" fillId="35" borderId="16" xfId="0" applyNumberFormat="1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180" fontId="15" fillId="33" borderId="20" xfId="0" applyNumberFormat="1" applyFont="1" applyFill="1" applyBorder="1" applyAlignment="1">
      <alignment horizontal="center" vertical="center" textRotation="90" wrapText="1"/>
    </xf>
    <xf numFmtId="180" fontId="11" fillId="33" borderId="21" xfId="0" applyNumberFormat="1" applyFont="1" applyFill="1" applyBorder="1" applyAlignment="1">
      <alignment horizontal="center" vertical="center" textRotation="90" wrapText="1"/>
    </xf>
    <xf numFmtId="180" fontId="11" fillId="35" borderId="21" xfId="0" applyNumberFormat="1" applyFont="1" applyFill="1" applyBorder="1" applyAlignment="1">
      <alignment horizontal="center" vertical="center" textRotation="90" wrapText="1"/>
    </xf>
    <xf numFmtId="0" fontId="15" fillId="33" borderId="31" xfId="0" applyFont="1" applyFill="1" applyBorder="1" applyAlignment="1">
      <alignment vertical="center" wrapText="1"/>
    </xf>
    <xf numFmtId="0" fontId="16" fillId="33" borderId="32" xfId="0" applyFont="1" applyFill="1" applyBorder="1" applyAlignment="1">
      <alignment vertical="center" wrapText="1"/>
    </xf>
    <xf numFmtId="0" fontId="16" fillId="33" borderId="35" xfId="0" applyFont="1" applyFill="1" applyBorder="1" applyAlignment="1">
      <alignment horizontal="justify" vertical="center" wrapText="1"/>
    </xf>
    <xf numFmtId="180" fontId="15" fillId="33" borderId="31" xfId="0" applyNumberFormat="1" applyFont="1" applyFill="1" applyBorder="1" applyAlignment="1">
      <alignment horizontal="center" vertical="center" textRotation="90" wrapText="1"/>
    </xf>
    <xf numFmtId="180" fontId="15" fillId="33" borderId="32" xfId="0" applyNumberFormat="1" applyFont="1" applyFill="1" applyBorder="1" applyAlignment="1">
      <alignment horizontal="center" vertical="center" textRotation="90" wrapText="1"/>
    </xf>
    <xf numFmtId="0" fontId="11" fillId="0" borderId="31" xfId="0" applyFont="1" applyBorder="1" applyAlignment="1">
      <alignment vertical="center" wrapText="1"/>
    </xf>
    <xf numFmtId="0" fontId="12" fillId="33" borderId="32" xfId="0" applyFont="1" applyFill="1" applyBorder="1" applyAlignment="1">
      <alignment vertical="center" wrapText="1"/>
    </xf>
    <xf numFmtId="0" fontId="12" fillId="33" borderId="35" xfId="0" applyFont="1" applyFill="1" applyBorder="1" applyAlignment="1">
      <alignment horizontal="center" vertical="center" wrapText="1"/>
    </xf>
    <xf numFmtId="180" fontId="11" fillId="33" borderId="32" xfId="0" applyNumberFormat="1" applyFont="1" applyFill="1" applyBorder="1" applyAlignment="1">
      <alignment horizontal="center" vertical="center" textRotation="90" wrapText="1"/>
    </xf>
    <xf numFmtId="180" fontId="11" fillId="35" borderId="32" xfId="0" applyNumberFormat="1" applyFont="1" applyFill="1" applyBorder="1" applyAlignment="1">
      <alignment horizontal="center" vertical="center" textRotation="90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vertical="center" wrapText="1"/>
    </xf>
    <xf numFmtId="0" fontId="12" fillId="33" borderId="39" xfId="0" applyFont="1" applyFill="1" applyBorder="1" applyAlignment="1">
      <alignment horizontal="center" vertical="center" wrapText="1"/>
    </xf>
    <xf numFmtId="180" fontId="15" fillId="33" borderId="38" xfId="0" applyNumberFormat="1" applyFont="1" applyFill="1" applyBorder="1" applyAlignment="1">
      <alignment horizontal="center" vertical="center" textRotation="90" wrapText="1"/>
    </xf>
    <xf numFmtId="180" fontId="11" fillId="33" borderId="29" xfId="0" applyNumberFormat="1" applyFont="1" applyFill="1" applyBorder="1" applyAlignment="1">
      <alignment horizontal="center" vertical="center" textRotation="90" wrapText="1"/>
    </xf>
    <xf numFmtId="180" fontId="11" fillId="35" borderId="29" xfId="0" applyNumberFormat="1" applyFont="1" applyFill="1" applyBorder="1" applyAlignment="1">
      <alignment horizontal="center" vertical="center" textRotation="90" wrapText="1"/>
    </xf>
    <xf numFmtId="0" fontId="11" fillId="34" borderId="31" xfId="0" applyFont="1" applyFill="1" applyBorder="1" applyAlignment="1">
      <alignment vertical="center" wrapText="1"/>
    </xf>
    <xf numFmtId="0" fontId="15" fillId="33" borderId="24" xfId="0" applyFont="1" applyFill="1" applyBorder="1" applyAlignment="1">
      <alignment vertical="center" wrapText="1"/>
    </xf>
    <xf numFmtId="0" fontId="16" fillId="33" borderId="40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horizontal="center" vertical="center" textRotation="90" wrapText="1"/>
    </xf>
    <xf numFmtId="180" fontId="15" fillId="33" borderId="24" xfId="0" applyNumberFormat="1" applyFont="1" applyFill="1" applyBorder="1" applyAlignment="1">
      <alignment horizontal="center" vertical="center" textRotation="90" wrapText="1"/>
    </xf>
    <xf numFmtId="180" fontId="15" fillId="33" borderId="42" xfId="0" applyNumberFormat="1" applyFont="1" applyFill="1" applyBorder="1" applyAlignment="1">
      <alignment horizontal="center" vertical="center" textRotation="90" wrapText="1"/>
    </xf>
    <xf numFmtId="0" fontId="16" fillId="33" borderId="35" xfId="0" applyFont="1" applyFill="1" applyBorder="1" applyAlignment="1">
      <alignment vertical="center" wrapText="1"/>
    </xf>
    <xf numFmtId="49" fontId="11" fillId="34" borderId="0" xfId="0" applyNumberFormat="1" applyFont="1" applyFill="1" applyBorder="1" applyAlignment="1">
      <alignment horizontal="left" wrapText="1"/>
    </xf>
    <xf numFmtId="49" fontId="11" fillId="34" borderId="0" xfId="0" applyNumberFormat="1" applyFont="1" applyFill="1" applyBorder="1" applyAlignment="1">
      <alignment horizontal="left"/>
    </xf>
    <xf numFmtId="180" fontId="11" fillId="33" borderId="17" xfId="0" applyNumberFormat="1" applyFont="1" applyFill="1" applyBorder="1" applyAlignment="1">
      <alignment horizontal="center" vertical="center" textRotation="90" wrapText="1"/>
    </xf>
    <xf numFmtId="180" fontId="11" fillId="33" borderId="12" xfId="0" applyNumberFormat="1" applyFont="1" applyFill="1" applyBorder="1" applyAlignment="1">
      <alignment horizontal="center" vertical="center" textRotation="90" wrapText="1"/>
    </xf>
    <xf numFmtId="180" fontId="11" fillId="33" borderId="35" xfId="0" applyNumberFormat="1" applyFont="1" applyFill="1" applyBorder="1" applyAlignment="1">
      <alignment horizontal="center" vertical="center" textRotation="90" wrapText="1"/>
    </xf>
    <xf numFmtId="180" fontId="11" fillId="33" borderId="30" xfId="0" applyNumberFormat="1" applyFont="1" applyFill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textRotation="90" wrapText="1"/>
    </xf>
    <xf numFmtId="1" fontId="14" fillId="33" borderId="39" xfId="0" applyNumberFormat="1" applyFont="1" applyFill="1" applyBorder="1" applyAlignment="1">
      <alignment horizontal="center" vertical="center" textRotation="90" wrapText="1"/>
    </xf>
    <xf numFmtId="0" fontId="13" fillId="33" borderId="46" xfId="0" applyFont="1" applyFill="1" applyBorder="1" applyAlignment="1">
      <alignment horizontal="center" vertical="center" textRotation="90" wrapText="1"/>
    </xf>
    <xf numFmtId="180" fontId="15" fillId="33" borderId="33" xfId="0" applyNumberFormat="1" applyFont="1" applyFill="1" applyBorder="1" applyAlignment="1">
      <alignment horizontal="center" vertical="center" textRotation="90" wrapText="1"/>
    </xf>
    <xf numFmtId="180" fontId="15" fillId="33" borderId="47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/>
    </xf>
    <xf numFmtId="0" fontId="8" fillId="34" borderId="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180" fontId="11" fillId="33" borderId="37" xfId="0" applyNumberFormat="1" applyFont="1" applyFill="1" applyBorder="1" applyAlignment="1">
      <alignment horizontal="center" vertical="center" textRotation="90" wrapText="1"/>
    </xf>
    <xf numFmtId="180" fontId="15" fillId="33" borderId="18" xfId="0" applyNumberFormat="1" applyFont="1" applyFill="1" applyBorder="1" applyAlignment="1">
      <alignment horizontal="center" vertical="center" textRotation="90" wrapText="1"/>
    </xf>
    <xf numFmtId="180" fontId="11" fillId="33" borderId="48" xfId="0" applyNumberFormat="1" applyFont="1" applyFill="1" applyBorder="1" applyAlignment="1">
      <alignment horizontal="center" vertical="center" textRotation="90" wrapText="1"/>
    </xf>
    <xf numFmtId="180" fontId="15" fillId="33" borderId="49" xfId="0" applyNumberFormat="1" applyFont="1" applyFill="1" applyBorder="1" applyAlignment="1">
      <alignment horizontal="center" vertical="center" textRotation="90" wrapText="1"/>
    </xf>
    <xf numFmtId="180" fontId="15" fillId="33" borderId="34" xfId="0" applyNumberFormat="1" applyFont="1" applyFill="1" applyBorder="1" applyAlignment="1">
      <alignment horizontal="center" vertical="center" textRotation="90" wrapText="1"/>
    </xf>
    <xf numFmtId="180" fontId="11" fillId="33" borderId="50" xfId="0" applyNumberFormat="1" applyFont="1" applyFill="1" applyBorder="1" applyAlignment="1">
      <alignment horizontal="center" vertical="center" textRotation="90" wrapText="1"/>
    </xf>
    <xf numFmtId="180" fontId="11" fillId="35" borderId="50" xfId="0" applyNumberFormat="1" applyFont="1" applyFill="1" applyBorder="1" applyAlignment="1">
      <alignment horizontal="center" vertical="center" textRotation="90" wrapText="1"/>
    </xf>
    <xf numFmtId="180" fontId="11" fillId="33" borderId="33" xfId="0" applyNumberFormat="1" applyFont="1" applyFill="1" applyBorder="1" applyAlignment="1">
      <alignment horizontal="center" vertical="center" textRotation="90" wrapText="1"/>
    </xf>
    <xf numFmtId="180" fontId="15" fillId="33" borderId="51" xfId="0" applyNumberFormat="1" applyFont="1" applyFill="1" applyBorder="1" applyAlignment="1">
      <alignment horizontal="center" vertical="center" textRotation="90" wrapText="1"/>
    </xf>
    <xf numFmtId="180" fontId="11" fillId="33" borderId="40" xfId="0" applyNumberFormat="1" applyFont="1" applyFill="1" applyBorder="1" applyAlignment="1">
      <alignment horizontal="center" vertical="center" textRotation="90" wrapText="1"/>
    </xf>
    <xf numFmtId="180" fontId="11" fillId="35" borderId="26" xfId="0" applyNumberFormat="1" applyFont="1" applyFill="1" applyBorder="1" applyAlignment="1">
      <alignment horizontal="center" vertical="center" textRotation="90" wrapText="1"/>
    </xf>
    <xf numFmtId="180" fontId="15" fillId="33" borderId="52" xfId="0" applyNumberFormat="1" applyFont="1" applyFill="1" applyBorder="1" applyAlignment="1">
      <alignment horizontal="center" vertical="center" textRotation="90" wrapText="1"/>
    </xf>
    <xf numFmtId="180" fontId="15" fillId="33" borderId="53" xfId="0" applyNumberFormat="1" applyFont="1" applyFill="1" applyBorder="1" applyAlignment="1">
      <alignment horizontal="center" vertical="center" textRotation="90" wrapText="1"/>
    </xf>
    <xf numFmtId="180" fontId="15" fillId="33" borderId="9" xfId="0" applyNumberFormat="1" applyFont="1" applyFill="1" applyBorder="1" applyAlignment="1">
      <alignment horizontal="center" vertical="center" textRotation="90" wrapText="1"/>
    </xf>
    <xf numFmtId="180" fontId="11" fillId="34" borderId="16" xfId="0" applyNumberFormat="1" applyFont="1" applyFill="1" applyBorder="1" applyAlignment="1">
      <alignment horizontal="center" vertical="center" textRotation="90" wrapText="1"/>
    </xf>
    <xf numFmtId="180" fontId="11" fillId="34" borderId="21" xfId="0" applyNumberFormat="1" applyFont="1" applyFill="1" applyBorder="1" applyAlignment="1">
      <alignment horizontal="center" vertical="center" textRotation="90" wrapText="1"/>
    </xf>
    <xf numFmtId="180" fontId="11" fillId="34" borderId="50" xfId="0" applyNumberFormat="1" applyFont="1" applyFill="1" applyBorder="1" applyAlignment="1">
      <alignment horizontal="center" vertical="center" textRotation="90" wrapText="1"/>
    </xf>
    <xf numFmtId="180" fontId="11" fillId="34" borderId="40" xfId="0" applyNumberFormat="1" applyFont="1" applyFill="1" applyBorder="1" applyAlignment="1">
      <alignment horizontal="center" vertical="center" textRotation="90" wrapText="1"/>
    </xf>
    <xf numFmtId="180" fontId="11" fillId="33" borderId="26" xfId="0" applyNumberFormat="1" applyFont="1" applyFill="1" applyBorder="1" applyAlignment="1">
      <alignment horizontal="center" vertical="center" textRotation="90" wrapText="1"/>
    </xf>
    <xf numFmtId="0" fontId="13" fillId="33" borderId="23" xfId="0" applyFont="1" applyFill="1" applyBorder="1" applyAlignment="1">
      <alignment horizontal="center" vertical="center" wrapText="1"/>
    </xf>
    <xf numFmtId="180" fontId="11" fillId="34" borderId="37" xfId="0" applyNumberFormat="1" applyFont="1" applyFill="1" applyBorder="1" applyAlignment="1">
      <alignment horizontal="center" vertical="center" textRotation="90" wrapText="1"/>
    </xf>
    <xf numFmtId="180" fontId="11" fillId="35" borderId="40" xfId="0" applyNumberFormat="1" applyFont="1" applyFill="1" applyBorder="1" applyAlignment="1">
      <alignment horizontal="center" vertical="center" textRotation="90" wrapText="1"/>
    </xf>
    <xf numFmtId="180" fontId="11" fillId="34" borderId="48" xfId="0" applyNumberFormat="1" applyFont="1" applyFill="1" applyBorder="1" applyAlignment="1">
      <alignment horizontal="center" vertical="center" textRotation="90" wrapText="1"/>
    </xf>
    <xf numFmtId="180" fontId="11" fillId="34" borderId="54" xfId="0" applyNumberFormat="1" applyFont="1" applyFill="1" applyBorder="1" applyAlignment="1">
      <alignment horizontal="center" vertical="center" textRotation="90" wrapText="1"/>
    </xf>
    <xf numFmtId="180" fontId="15" fillId="33" borderId="21" xfId="0" applyNumberFormat="1" applyFont="1" applyFill="1" applyBorder="1" applyAlignment="1">
      <alignment horizontal="center" vertical="center" textRotation="90" wrapText="1"/>
    </xf>
    <xf numFmtId="180" fontId="11" fillId="34" borderId="55" xfId="0" applyNumberFormat="1" applyFont="1" applyFill="1" applyBorder="1" applyAlignment="1">
      <alignment horizontal="center" vertical="center" textRotation="90" wrapText="1"/>
    </xf>
    <xf numFmtId="180" fontId="0" fillId="0" borderId="9" xfId="0" applyNumberFormat="1" applyBorder="1" applyAlignment="1">
      <alignment horizontal="center"/>
    </xf>
    <xf numFmtId="180" fontId="0" fillId="0" borderId="9" xfId="0" applyNumberFormat="1" applyBorder="1" applyAlignment="1">
      <alignment/>
    </xf>
    <xf numFmtId="49" fontId="8" fillId="33" borderId="0" xfId="0" applyNumberFormat="1" applyFont="1" applyFill="1" applyBorder="1" applyAlignment="1">
      <alignment vertical="center" wrapText="1"/>
    </xf>
    <xf numFmtId="49" fontId="8" fillId="34" borderId="56" xfId="0" applyNumberFormat="1" applyFont="1" applyFill="1" applyBorder="1" applyAlignment="1">
      <alignment horizontal="left" vertical="center" wrapText="1"/>
    </xf>
    <xf numFmtId="0" fontId="55" fillId="34" borderId="56" xfId="0" applyFont="1" applyFill="1" applyBorder="1" applyAlignment="1">
      <alignment horizontal="left" vertical="center" wrapText="1"/>
    </xf>
    <xf numFmtId="49" fontId="8" fillId="33" borderId="57" xfId="0" applyNumberFormat="1" applyFont="1" applyFill="1" applyBorder="1" applyAlignment="1">
      <alignment horizontal="center" vertical="center" wrapText="1"/>
    </xf>
    <xf numFmtId="49" fontId="8" fillId="33" borderId="58" xfId="0" applyNumberFormat="1" applyFont="1" applyFill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0" fontId="12" fillId="38" borderId="64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180" fontId="15" fillId="33" borderId="65" xfId="0" applyNumberFormat="1" applyFont="1" applyFill="1" applyBorder="1" applyAlignment="1">
      <alignment horizontal="center" vertical="center" textRotation="90" wrapText="1"/>
    </xf>
    <xf numFmtId="0" fontId="12" fillId="0" borderId="63" xfId="0" applyFont="1" applyBorder="1" applyAlignment="1">
      <alignment horizontal="left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18" fillId="34" borderId="62" xfId="0" applyFont="1" applyFill="1" applyBorder="1" applyAlignment="1">
      <alignment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left" vertical="center" wrapText="1"/>
    </xf>
    <xf numFmtId="0" fontId="18" fillId="34" borderId="69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wrapText="1"/>
    </xf>
    <xf numFmtId="0" fontId="11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90" zoomScaleSheetLayoutView="90" workbookViewId="0" topLeftCell="A1">
      <selection activeCell="V6" sqref="V6"/>
    </sheetView>
  </sheetViews>
  <sheetFormatPr defaultColWidth="9.00390625" defaultRowHeight="15" outlineLevelCol="1"/>
  <cols>
    <col min="1" max="1" width="5.7109375" style="10" customWidth="1"/>
    <col min="2" max="2" width="26.57421875" style="11" customWidth="1"/>
    <col min="3" max="3" width="11.8515625" style="11" customWidth="1"/>
    <col min="4" max="4" width="3.57421875" style="12" customWidth="1"/>
    <col min="5" max="5" width="3.7109375" style="13" hidden="1" customWidth="1" outlineLevel="1"/>
    <col min="6" max="6" width="5.00390625" style="14" hidden="1" customWidth="1" outlineLevel="1"/>
    <col min="7" max="7" width="3.7109375" style="13" customWidth="1" collapsed="1"/>
    <col min="8" max="8" width="3.7109375" style="15" hidden="1" customWidth="1" outlineLevel="1"/>
    <col min="9" max="9" width="3.7109375" style="16" hidden="1" customWidth="1" outlineLevel="1"/>
    <col min="10" max="10" width="3.7109375" style="15" customWidth="1" collapsed="1"/>
    <col min="11" max="11" width="3.7109375" style="15" hidden="1" customWidth="1" outlineLevel="1"/>
    <col min="12" max="12" width="4.28125" style="14" hidden="1" customWidth="1" outlineLevel="1"/>
    <col min="13" max="13" width="3.7109375" style="17" customWidth="1" collapsed="1"/>
    <col min="14" max="15" width="3.7109375" style="17" hidden="1" customWidth="1"/>
    <col min="16" max="16" width="3.7109375" style="17" customWidth="1"/>
    <col min="17" max="18" width="3.7109375" style="17" hidden="1" customWidth="1"/>
    <col min="19" max="19" width="3.7109375" style="17" customWidth="1"/>
    <col min="20" max="21" width="3.7109375" style="17" hidden="1" customWidth="1"/>
    <col min="22" max="22" width="3.7109375" style="17" customWidth="1"/>
    <col min="23" max="23" width="3.57421875" style="18" customWidth="1"/>
    <col min="24" max="24" width="3.7109375" style="19" hidden="1" customWidth="1" outlineLevel="1"/>
    <col min="25" max="25" width="3.7109375" style="20" hidden="1" customWidth="1" outlineLevel="1"/>
    <col min="26" max="26" width="3.7109375" style="19" customWidth="1" collapsed="1"/>
    <col min="27" max="27" width="3.7109375" style="21" hidden="1" customWidth="1" outlineLevel="1"/>
    <col min="28" max="28" width="3.7109375" style="22" hidden="1" customWidth="1" outlineLevel="1"/>
    <col min="29" max="29" width="3.7109375" style="21" customWidth="1" collapsed="1"/>
    <col min="30" max="30" width="3.7109375" style="9" hidden="1" customWidth="1" outlineLevel="1"/>
    <col min="31" max="31" width="3.7109375" style="23" hidden="1" customWidth="1" outlineLevel="1"/>
    <col min="32" max="32" width="3.7109375" style="9" customWidth="1" collapsed="1"/>
    <col min="33" max="34" width="3.7109375" style="9" hidden="1" customWidth="1"/>
    <col min="35" max="35" width="3.7109375" style="9" customWidth="1"/>
    <col min="36" max="37" width="3.7109375" style="9" hidden="1" customWidth="1"/>
    <col min="38" max="38" width="3.7109375" style="9" customWidth="1"/>
    <col min="39" max="40" width="3.7109375" style="9" hidden="1" customWidth="1"/>
    <col min="41" max="41" width="3.7109375" style="9" customWidth="1"/>
    <col min="42" max="42" width="3.7109375" style="24" customWidth="1"/>
    <col min="43" max="43" width="3.28125" style="9" hidden="1" customWidth="1"/>
    <col min="44" max="44" width="4.00390625" style="9" hidden="1" customWidth="1"/>
    <col min="45" max="45" width="4.421875" style="9" customWidth="1"/>
    <col min="46" max="47" width="3.28125" style="9" hidden="1" customWidth="1"/>
    <col min="48" max="48" width="3.7109375" style="9" customWidth="1"/>
    <col min="49" max="50" width="3.28125" style="9" hidden="1" customWidth="1"/>
    <col min="51" max="51" width="3.7109375" style="9" customWidth="1"/>
    <col min="52" max="53" width="3.7109375" style="9" hidden="1" customWidth="1"/>
    <col min="54" max="54" width="3.7109375" style="9" customWidth="1"/>
    <col min="55" max="56" width="3.7109375" style="9" hidden="1" customWidth="1"/>
    <col min="57" max="57" width="3.7109375" style="9" customWidth="1"/>
    <col min="58" max="59" width="3.7109375" style="9" hidden="1" customWidth="1"/>
    <col min="60" max="60" width="3.7109375" style="9" customWidth="1"/>
    <col min="61" max="61" width="4.140625" style="25" customWidth="1"/>
    <col min="62" max="62" width="3.7109375" style="9" hidden="1" customWidth="1" outlineLevel="1"/>
    <col min="63" max="63" width="3.7109375" style="26" hidden="1" customWidth="1" outlineLevel="1"/>
    <col min="64" max="64" width="3.7109375" style="9" customWidth="1" collapsed="1"/>
    <col min="65" max="65" width="3.7109375" style="9" hidden="1" customWidth="1" outlineLevel="1"/>
    <col min="66" max="66" width="3.7109375" style="26" hidden="1" customWidth="1" outlineLevel="1"/>
    <col min="67" max="67" width="3.7109375" style="9" customWidth="1" collapsed="1"/>
    <col min="68" max="68" width="3.7109375" style="9" hidden="1" customWidth="1" outlineLevel="1"/>
    <col min="69" max="69" width="3.7109375" style="26" hidden="1" customWidth="1" outlineLevel="1"/>
    <col min="70" max="70" width="3.7109375" style="27" customWidth="1" collapsed="1"/>
    <col min="71" max="72" width="3.7109375" style="9" hidden="1" customWidth="1"/>
    <col min="73" max="73" width="3.7109375" style="9" customWidth="1"/>
    <col min="74" max="75" width="3.7109375" style="9" hidden="1" customWidth="1"/>
    <col min="76" max="76" width="3.7109375" style="9" customWidth="1"/>
    <col min="77" max="78" width="3.7109375" style="9" hidden="1" customWidth="1"/>
    <col min="79" max="79" width="3.7109375" style="9" customWidth="1"/>
    <col min="80" max="80" width="24.28125" style="28" hidden="1" customWidth="1"/>
  </cols>
  <sheetData>
    <row r="1" spans="1:95" s="1" customFormat="1" ht="17.25" customHeight="1">
      <c r="A1" s="29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S1" s="123" t="s">
        <v>0</v>
      </c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</row>
    <row r="2" spans="1:95" s="1" customFormat="1" ht="17.25" customHeight="1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S2" s="123" t="s">
        <v>1</v>
      </c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</row>
    <row r="3" spans="1:95" s="1" customFormat="1" ht="17.25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S3" s="123" t="s">
        <v>2</v>
      </c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</row>
    <row r="4" spans="1:95" s="1" customFormat="1" ht="17.25" customHeight="1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23" t="s">
        <v>3</v>
      </c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</row>
    <row r="5" spans="1:95" s="1" customFormat="1" ht="17.25" customHeight="1">
      <c r="A5" s="29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</row>
    <row r="6" spans="1:256" s="1" customFormat="1" ht="17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S6" s="124" t="s">
        <v>0</v>
      </c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  <c r="HB6" s="181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  <c r="HR6" s="181"/>
      <c r="HS6" s="181"/>
      <c r="HT6" s="181"/>
      <c r="HU6" s="181"/>
      <c r="HV6" s="181"/>
      <c r="HW6" s="181"/>
      <c r="HX6" s="181"/>
      <c r="HY6" s="181"/>
      <c r="HZ6" s="181"/>
      <c r="IA6" s="181"/>
      <c r="IB6" s="181"/>
      <c r="IC6" s="181"/>
      <c r="ID6" s="181"/>
      <c r="IE6" s="181"/>
      <c r="IF6" s="181"/>
      <c r="IG6" s="181"/>
      <c r="IH6" s="181"/>
      <c r="II6" s="181"/>
      <c r="IJ6" s="181"/>
      <c r="IK6" s="181"/>
      <c r="IL6" s="181"/>
      <c r="IM6" s="181"/>
      <c r="IN6" s="181"/>
      <c r="IO6" s="181"/>
      <c r="IP6" s="181"/>
      <c r="IQ6" s="181"/>
      <c r="IR6" s="181"/>
      <c r="IS6" s="181"/>
      <c r="IT6" s="181"/>
      <c r="IU6" s="181"/>
      <c r="IV6" s="181"/>
    </row>
    <row r="7" spans="1:256" s="1" customFormat="1" ht="17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S7" s="125" t="s">
        <v>4</v>
      </c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</row>
    <row r="8" spans="1:256" s="1" customFormat="1" ht="17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124" t="s">
        <v>5</v>
      </c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  <c r="IV8" s="183"/>
    </row>
    <row r="9" spans="1:256" s="1" customFormat="1" ht="17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124"/>
      <c r="AS9" s="124" t="s">
        <v>6</v>
      </c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  <c r="IN9" s="183"/>
      <c r="IO9" s="183"/>
      <c r="IP9" s="183"/>
      <c r="IQ9" s="183"/>
      <c r="IR9" s="183"/>
      <c r="IS9" s="183"/>
      <c r="IT9" s="183"/>
      <c r="IU9" s="183"/>
      <c r="IV9" s="183"/>
    </row>
    <row r="10" spans="1:256" s="1" customFormat="1" ht="20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125" t="s">
        <v>7</v>
      </c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31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  <c r="IN10" s="183"/>
      <c r="IO10" s="183"/>
      <c r="IP10" s="183"/>
      <c r="IQ10" s="183"/>
      <c r="IR10" s="183"/>
      <c r="IS10" s="183"/>
      <c r="IT10" s="183"/>
      <c r="IU10" s="183"/>
      <c r="IV10" s="183"/>
    </row>
    <row r="11" spans="1:256" s="1" customFormat="1" ht="1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  <c r="IV11" s="183"/>
    </row>
    <row r="12" spans="1:256" s="1" customFormat="1" ht="17.25" customHeight="1">
      <c r="A12" s="33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</row>
    <row r="13" spans="1:80" ht="42" customHeight="1" hidden="1">
      <c r="A13" s="34" t="s">
        <v>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</row>
    <row r="14" spans="1:80" ht="41.25" customHeight="1" hidden="1">
      <c r="A14" s="35" t="s">
        <v>10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</row>
    <row r="15" spans="1:80" s="2" customFormat="1" ht="67.5" customHeight="1" hidden="1">
      <c r="A15" s="36" t="s">
        <v>11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155"/>
    </row>
    <row r="16" spans="1:80" s="3" customFormat="1" ht="39.75" customHeight="1" hidden="1">
      <c r="A16" s="38" t="s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156"/>
    </row>
    <row r="17" spans="1:80" s="4" customFormat="1" ht="51.75" customHeight="1" hidden="1">
      <c r="A17" s="40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</row>
    <row r="18" spans="1:80" s="4" customFormat="1" ht="54" customHeight="1" hidden="1">
      <c r="A18" s="40" t="s">
        <v>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</row>
    <row r="19" spans="1:80" ht="53.25" customHeight="1" hidden="1">
      <c r="A19" s="41" t="s">
        <v>15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</row>
    <row r="20" spans="1:80" ht="23.25" customHeight="1">
      <c r="A20" s="42" t="s">
        <v>16</v>
      </c>
      <c r="B20" s="43" t="s">
        <v>17</v>
      </c>
      <c r="C20" s="44" t="s">
        <v>18</v>
      </c>
      <c r="D20" s="45" t="s">
        <v>19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157"/>
      <c r="CB20" s="158"/>
    </row>
    <row r="21" spans="1:80" s="5" customFormat="1" ht="65.25" customHeight="1">
      <c r="A21" s="47"/>
      <c r="B21" s="48"/>
      <c r="C21" s="49"/>
      <c r="D21" s="50" t="s">
        <v>20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116"/>
      <c r="W21" s="50" t="s">
        <v>21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116"/>
      <c r="AP21" s="50" t="s">
        <v>22</v>
      </c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116"/>
      <c r="BI21" s="145" t="s">
        <v>23</v>
      </c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59"/>
      <c r="CB21" s="160" t="s">
        <v>24</v>
      </c>
    </row>
    <row r="22" spans="1:80" s="6" customFormat="1" ht="27.75" customHeight="1">
      <c r="A22" s="47"/>
      <c r="B22" s="48"/>
      <c r="C22" s="49"/>
      <c r="D22" s="52" t="s">
        <v>25</v>
      </c>
      <c r="E22" s="53" t="s">
        <v>26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117"/>
      <c r="W22" s="118" t="s">
        <v>25</v>
      </c>
      <c r="X22" s="53" t="s">
        <v>26</v>
      </c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117"/>
      <c r="AP22" s="118" t="s">
        <v>25</v>
      </c>
      <c r="AQ22" s="53" t="s">
        <v>26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117"/>
      <c r="BI22" s="118" t="s">
        <v>25</v>
      </c>
      <c r="BJ22" s="53" t="s">
        <v>26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117"/>
      <c r="CB22" s="161"/>
    </row>
    <row r="23" spans="1:80" s="6" customFormat="1" ht="63" customHeight="1">
      <c r="A23" s="55"/>
      <c r="B23" s="56"/>
      <c r="C23" s="57"/>
      <c r="D23" s="58"/>
      <c r="E23" s="59" t="s">
        <v>27</v>
      </c>
      <c r="F23" s="60" t="s">
        <v>28</v>
      </c>
      <c r="G23" s="61">
        <v>2025</v>
      </c>
      <c r="H23" s="59" t="s">
        <v>27</v>
      </c>
      <c r="I23" s="60" t="s">
        <v>28</v>
      </c>
      <c r="J23" s="61">
        <v>2026</v>
      </c>
      <c r="K23" s="59" t="s">
        <v>27</v>
      </c>
      <c r="L23" s="60" t="s">
        <v>28</v>
      </c>
      <c r="M23" s="61">
        <v>2027</v>
      </c>
      <c r="N23" s="59" t="s">
        <v>27</v>
      </c>
      <c r="O23" s="60" t="s">
        <v>28</v>
      </c>
      <c r="P23" s="61">
        <v>2028</v>
      </c>
      <c r="Q23" s="59" t="s">
        <v>27</v>
      </c>
      <c r="R23" s="60" t="s">
        <v>28</v>
      </c>
      <c r="S23" s="61">
        <v>2029</v>
      </c>
      <c r="T23" s="59" t="s">
        <v>27</v>
      </c>
      <c r="U23" s="60" t="s">
        <v>28</v>
      </c>
      <c r="V23" s="119">
        <v>2030</v>
      </c>
      <c r="W23" s="120"/>
      <c r="X23" s="59" t="s">
        <v>27</v>
      </c>
      <c r="Y23" s="60" t="s">
        <v>28</v>
      </c>
      <c r="Z23" s="61">
        <v>2025</v>
      </c>
      <c r="AA23" s="59" t="s">
        <v>27</v>
      </c>
      <c r="AB23" s="60" t="s">
        <v>28</v>
      </c>
      <c r="AC23" s="61">
        <v>2026</v>
      </c>
      <c r="AD23" s="59" t="s">
        <v>27</v>
      </c>
      <c r="AE23" s="60" t="s">
        <v>28</v>
      </c>
      <c r="AF23" s="61">
        <v>2027</v>
      </c>
      <c r="AG23" s="59" t="s">
        <v>27</v>
      </c>
      <c r="AH23" s="60" t="s">
        <v>28</v>
      </c>
      <c r="AI23" s="61">
        <v>2028</v>
      </c>
      <c r="AJ23" s="59" t="s">
        <v>27</v>
      </c>
      <c r="AK23" s="60" t="s">
        <v>28</v>
      </c>
      <c r="AL23" s="61">
        <v>2029</v>
      </c>
      <c r="AM23" s="59" t="s">
        <v>27</v>
      </c>
      <c r="AN23" s="60" t="s">
        <v>28</v>
      </c>
      <c r="AO23" s="119">
        <v>2030</v>
      </c>
      <c r="AP23" s="120"/>
      <c r="AQ23" s="59" t="s">
        <v>27</v>
      </c>
      <c r="AR23" s="60" t="s">
        <v>28</v>
      </c>
      <c r="AS23" s="61">
        <v>2025</v>
      </c>
      <c r="AT23" s="59" t="s">
        <v>27</v>
      </c>
      <c r="AU23" s="60" t="s">
        <v>28</v>
      </c>
      <c r="AV23" s="61">
        <v>2026</v>
      </c>
      <c r="AW23" s="59" t="s">
        <v>27</v>
      </c>
      <c r="AX23" s="60" t="s">
        <v>28</v>
      </c>
      <c r="AY23" s="61">
        <v>2027</v>
      </c>
      <c r="AZ23" s="59" t="s">
        <v>27</v>
      </c>
      <c r="BA23" s="60" t="s">
        <v>28</v>
      </c>
      <c r="BB23" s="61">
        <v>2028</v>
      </c>
      <c r="BC23" s="59" t="s">
        <v>27</v>
      </c>
      <c r="BD23" s="60" t="s">
        <v>28</v>
      </c>
      <c r="BE23" s="61">
        <v>2029</v>
      </c>
      <c r="BF23" s="59" t="s">
        <v>27</v>
      </c>
      <c r="BG23" s="60" t="s">
        <v>28</v>
      </c>
      <c r="BH23" s="119">
        <v>2030</v>
      </c>
      <c r="BI23" s="120"/>
      <c r="BJ23" s="59" t="s">
        <v>27</v>
      </c>
      <c r="BK23" s="60" t="s">
        <v>28</v>
      </c>
      <c r="BL23" s="61">
        <v>2025</v>
      </c>
      <c r="BM23" s="59" t="s">
        <v>27</v>
      </c>
      <c r="BN23" s="60" t="s">
        <v>28</v>
      </c>
      <c r="BO23" s="61">
        <v>2026</v>
      </c>
      <c r="BP23" s="59" t="s">
        <v>27</v>
      </c>
      <c r="BQ23" s="60" t="s">
        <v>28</v>
      </c>
      <c r="BR23" s="61">
        <v>2027</v>
      </c>
      <c r="BS23" s="59" t="s">
        <v>27</v>
      </c>
      <c r="BT23" s="60" t="s">
        <v>28</v>
      </c>
      <c r="BU23" s="61">
        <v>2028</v>
      </c>
      <c r="BV23" s="59" t="s">
        <v>27</v>
      </c>
      <c r="BW23" s="60" t="s">
        <v>28</v>
      </c>
      <c r="BX23" s="61">
        <v>2029</v>
      </c>
      <c r="BY23" s="59" t="s">
        <v>27</v>
      </c>
      <c r="BZ23" s="60" t="s">
        <v>28</v>
      </c>
      <c r="CA23" s="119">
        <v>2030</v>
      </c>
      <c r="CB23" s="162"/>
    </row>
    <row r="24" spans="1:80" s="3" customFormat="1" ht="15.75">
      <c r="A24" s="62">
        <v>1</v>
      </c>
      <c r="B24" s="63">
        <v>2</v>
      </c>
      <c r="C24" s="64">
        <v>3</v>
      </c>
      <c r="D24" s="62">
        <v>4</v>
      </c>
      <c r="E24" s="63">
        <v>5</v>
      </c>
      <c r="F24" s="63"/>
      <c r="G24" s="63"/>
      <c r="H24" s="63">
        <v>6</v>
      </c>
      <c r="I24" s="63"/>
      <c r="J24" s="63"/>
      <c r="K24" s="63">
        <v>7</v>
      </c>
      <c r="L24" s="63"/>
      <c r="M24" s="63"/>
      <c r="N24" s="63">
        <v>8</v>
      </c>
      <c r="O24" s="63"/>
      <c r="P24" s="63"/>
      <c r="Q24" s="63">
        <v>9</v>
      </c>
      <c r="R24" s="63"/>
      <c r="S24" s="63"/>
      <c r="T24" s="63">
        <v>10</v>
      </c>
      <c r="U24" s="63"/>
      <c r="V24" s="64"/>
      <c r="W24" s="62">
        <v>11</v>
      </c>
      <c r="X24" s="63">
        <v>12</v>
      </c>
      <c r="Y24" s="63"/>
      <c r="Z24" s="63"/>
      <c r="AA24" s="63">
        <v>13</v>
      </c>
      <c r="AB24" s="63"/>
      <c r="AC24" s="63"/>
      <c r="AD24" s="63">
        <v>14</v>
      </c>
      <c r="AE24" s="63"/>
      <c r="AF24" s="63"/>
      <c r="AG24" s="63">
        <v>15</v>
      </c>
      <c r="AH24" s="63"/>
      <c r="AI24" s="63"/>
      <c r="AJ24" s="63">
        <v>16</v>
      </c>
      <c r="AK24" s="63"/>
      <c r="AL24" s="63"/>
      <c r="AM24" s="63">
        <v>17</v>
      </c>
      <c r="AN24" s="63"/>
      <c r="AO24" s="64"/>
      <c r="AP24" s="62">
        <v>18</v>
      </c>
      <c r="AQ24" s="63">
        <v>19</v>
      </c>
      <c r="AR24" s="63"/>
      <c r="AS24" s="63"/>
      <c r="AT24" s="63">
        <v>20</v>
      </c>
      <c r="AU24" s="63"/>
      <c r="AV24" s="63"/>
      <c r="AW24" s="63">
        <v>21</v>
      </c>
      <c r="AX24" s="63"/>
      <c r="AY24" s="63"/>
      <c r="AZ24" s="63">
        <v>22</v>
      </c>
      <c r="BA24" s="63"/>
      <c r="BB24" s="63"/>
      <c r="BC24" s="63">
        <v>23</v>
      </c>
      <c r="BD24" s="63"/>
      <c r="BE24" s="63"/>
      <c r="BF24" s="63">
        <v>24</v>
      </c>
      <c r="BG24" s="63"/>
      <c r="BH24" s="64"/>
      <c r="BI24" s="62">
        <v>25</v>
      </c>
      <c r="BJ24" s="63">
        <v>26</v>
      </c>
      <c r="BK24" s="63"/>
      <c r="BL24" s="63"/>
      <c r="BM24" s="63">
        <v>27</v>
      </c>
      <c r="BN24" s="63"/>
      <c r="BO24" s="63"/>
      <c r="BP24" s="63">
        <v>28</v>
      </c>
      <c r="BQ24" s="63"/>
      <c r="BR24" s="63"/>
      <c r="BS24" s="63">
        <v>29</v>
      </c>
      <c r="BT24" s="63"/>
      <c r="BU24" s="63"/>
      <c r="BV24" s="63">
        <v>30</v>
      </c>
      <c r="BW24" s="63"/>
      <c r="BX24" s="63"/>
      <c r="BY24" s="63">
        <v>31</v>
      </c>
      <c r="BZ24" s="63"/>
      <c r="CA24" s="64"/>
      <c r="CB24" s="163">
        <v>32</v>
      </c>
    </row>
    <row r="25" spans="1:80" s="3" customFormat="1" ht="15">
      <c r="A25" s="65" t="s">
        <v>29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164"/>
    </row>
    <row r="26" spans="1:80" ht="15.75" customHeight="1">
      <c r="A26" s="67" t="s">
        <v>30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165"/>
    </row>
    <row r="27" spans="1:80" ht="78" customHeight="1">
      <c r="A27" s="69" t="s">
        <v>31</v>
      </c>
      <c r="B27" s="70" t="s">
        <v>32</v>
      </c>
      <c r="C27" s="71" t="s">
        <v>33</v>
      </c>
      <c r="D27" s="72">
        <f>G27+J27+M27+P27+S27+V27</f>
        <v>136703.25623000003</v>
      </c>
      <c r="E27" s="73"/>
      <c r="F27" s="74">
        <v>19941.13576</v>
      </c>
      <c r="G27" s="73">
        <v>26583.44166</v>
      </c>
      <c r="H27" s="73"/>
      <c r="I27" s="74">
        <v>20738.78119</v>
      </c>
      <c r="J27" s="73">
        <v>27164.68981</v>
      </c>
      <c r="K27" s="73"/>
      <c r="L27" s="74">
        <v>20738.78119</v>
      </c>
      <c r="M27" s="112">
        <f>K27+L27</f>
        <v>20738.78119</v>
      </c>
      <c r="N27" s="73"/>
      <c r="O27" s="74">
        <v>20738.78119</v>
      </c>
      <c r="P27" s="112">
        <f>N27+O27</f>
        <v>20738.78119</v>
      </c>
      <c r="Q27" s="73"/>
      <c r="R27" s="74">
        <v>20738.78119</v>
      </c>
      <c r="S27" s="112">
        <f>Q27+R27</f>
        <v>20738.78119</v>
      </c>
      <c r="T27" s="73"/>
      <c r="U27" s="74">
        <v>20738.78119</v>
      </c>
      <c r="V27" s="112">
        <f>T27+U27</f>
        <v>20738.78119</v>
      </c>
      <c r="W27" s="72">
        <f>Z27+AC27+AF27+AI27+AL27+AO27</f>
        <v>0</v>
      </c>
      <c r="X27" s="73"/>
      <c r="Y27" s="74"/>
      <c r="Z27" s="73">
        <f>X27+Y27</f>
        <v>0</v>
      </c>
      <c r="AA27" s="73"/>
      <c r="AB27" s="74"/>
      <c r="AC27" s="73">
        <f>AA27+AB27</f>
        <v>0</v>
      </c>
      <c r="AD27" s="73"/>
      <c r="AE27" s="74"/>
      <c r="AF27" s="73">
        <f>AD27+AE27</f>
        <v>0</v>
      </c>
      <c r="AG27" s="73"/>
      <c r="AH27" s="74"/>
      <c r="AI27" s="73">
        <v>0</v>
      </c>
      <c r="AJ27" s="73"/>
      <c r="AK27" s="74"/>
      <c r="AL27" s="73">
        <v>0</v>
      </c>
      <c r="AM27" s="73"/>
      <c r="AN27" s="74"/>
      <c r="AO27" s="126">
        <v>0</v>
      </c>
      <c r="AP27" s="127">
        <f>AS27+AV27+AY27+BB27+BE27+BH27</f>
        <v>0</v>
      </c>
      <c r="AQ27" s="73"/>
      <c r="AR27" s="74"/>
      <c r="AS27" s="73">
        <f>AQ27+AR27</f>
        <v>0</v>
      </c>
      <c r="AT27" s="73"/>
      <c r="AU27" s="74"/>
      <c r="AV27" s="73">
        <f>AT27+AU27</f>
        <v>0</v>
      </c>
      <c r="AW27" s="73"/>
      <c r="AX27" s="74"/>
      <c r="AY27" s="140">
        <f>AW27+AX27</f>
        <v>0</v>
      </c>
      <c r="AZ27" s="73"/>
      <c r="BA27" s="74"/>
      <c r="BB27" s="140">
        <v>0</v>
      </c>
      <c r="BC27" s="73"/>
      <c r="BD27" s="74"/>
      <c r="BE27" s="140">
        <v>0</v>
      </c>
      <c r="BF27" s="73"/>
      <c r="BG27" s="74"/>
      <c r="BH27" s="146">
        <v>0</v>
      </c>
      <c r="BI27" s="107">
        <f>BL27+BO27+BR27+BU27+BX27+CA27</f>
        <v>136703.25623000003</v>
      </c>
      <c r="BJ27" s="135">
        <f aca="true" t="shared" si="0" ref="BJ27:BK32">E27+X27+AQ27</f>
        <v>0</v>
      </c>
      <c r="BK27" s="147">
        <f t="shared" si="0"/>
        <v>19941.13576</v>
      </c>
      <c r="BL27" s="135">
        <f>G27+Z27+AS27</f>
        <v>26583.44166</v>
      </c>
      <c r="BM27" s="135">
        <f aca="true" t="shared" si="1" ref="BM27:CA29">H27+AA27+AT27</f>
        <v>0</v>
      </c>
      <c r="BN27" s="135">
        <f t="shared" si="1"/>
        <v>20738.78119</v>
      </c>
      <c r="BO27" s="135">
        <f t="shared" si="1"/>
        <v>27164.68981</v>
      </c>
      <c r="BP27" s="135">
        <f t="shared" si="1"/>
        <v>0</v>
      </c>
      <c r="BQ27" s="135">
        <f t="shared" si="1"/>
        <v>20738.78119</v>
      </c>
      <c r="BR27" s="135">
        <f t="shared" si="1"/>
        <v>20738.78119</v>
      </c>
      <c r="BS27" s="135">
        <f t="shared" si="1"/>
        <v>0</v>
      </c>
      <c r="BT27" s="135">
        <f t="shared" si="1"/>
        <v>20738.78119</v>
      </c>
      <c r="BU27" s="135">
        <f t="shared" si="1"/>
        <v>20738.78119</v>
      </c>
      <c r="BV27" s="135">
        <f t="shared" si="1"/>
        <v>0</v>
      </c>
      <c r="BW27" s="135">
        <f t="shared" si="1"/>
        <v>20738.78119</v>
      </c>
      <c r="BX27" s="135">
        <f t="shared" si="1"/>
        <v>20738.78119</v>
      </c>
      <c r="BY27" s="135">
        <f t="shared" si="1"/>
        <v>0</v>
      </c>
      <c r="BZ27" s="135">
        <f t="shared" si="1"/>
        <v>20738.78119</v>
      </c>
      <c r="CA27" s="135">
        <f t="shared" si="1"/>
        <v>20738.78119</v>
      </c>
      <c r="CB27" s="166"/>
    </row>
    <row r="28" spans="1:80" ht="81.75" customHeight="1">
      <c r="A28" s="75" t="s">
        <v>34</v>
      </c>
      <c r="B28" s="76" t="s">
        <v>35</v>
      </c>
      <c r="C28" s="77" t="s">
        <v>36</v>
      </c>
      <c r="D28" s="78">
        <f>G28+J28+M28+P28+S28+V28</f>
        <v>261866.49846999996</v>
      </c>
      <c r="E28" s="79"/>
      <c r="F28" s="80">
        <v>40678.54846</v>
      </c>
      <c r="G28" s="79">
        <v>45985.81041</v>
      </c>
      <c r="H28" s="79"/>
      <c r="I28" s="80">
        <v>42305.6904</v>
      </c>
      <c r="J28" s="79">
        <v>46657.92646</v>
      </c>
      <c r="K28" s="79"/>
      <c r="L28" s="80">
        <v>42305.6904</v>
      </c>
      <c r="M28" s="113">
        <f>K28+L28</f>
        <v>42305.6904</v>
      </c>
      <c r="N28" s="79"/>
      <c r="O28" s="80">
        <v>42305.6904</v>
      </c>
      <c r="P28" s="113">
        <f>N28+O28</f>
        <v>42305.6904</v>
      </c>
      <c r="Q28" s="79"/>
      <c r="R28" s="80">
        <v>42305.6904</v>
      </c>
      <c r="S28" s="113">
        <f>Q28+R28</f>
        <v>42305.6904</v>
      </c>
      <c r="T28" s="79"/>
      <c r="U28" s="80">
        <v>42305.6904</v>
      </c>
      <c r="V28" s="113">
        <f>T28+U28</f>
        <v>42305.6904</v>
      </c>
      <c r="W28" s="78">
        <f>Z28+AC28+AF28+AI28+AL28+AO28</f>
        <v>0</v>
      </c>
      <c r="X28" s="79"/>
      <c r="Y28" s="80"/>
      <c r="Z28" s="79">
        <f>X28+Y28</f>
        <v>0</v>
      </c>
      <c r="AA28" s="79"/>
      <c r="AB28" s="80"/>
      <c r="AC28" s="79">
        <f>AA28+AB28</f>
        <v>0</v>
      </c>
      <c r="AD28" s="79"/>
      <c r="AE28" s="80"/>
      <c r="AF28" s="79">
        <f>AD28+AE28</f>
        <v>0</v>
      </c>
      <c r="AG28" s="79"/>
      <c r="AH28" s="80"/>
      <c r="AI28" s="79">
        <v>0</v>
      </c>
      <c r="AJ28" s="79"/>
      <c r="AK28" s="80"/>
      <c r="AL28" s="79">
        <v>0</v>
      </c>
      <c r="AM28" s="79"/>
      <c r="AN28" s="80"/>
      <c r="AO28" s="128">
        <v>0</v>
      </c>
      <c r="AP28" s="129">
        <f>AS28+AV28+AY28+BB28+BE28+BH28</f>
        <v>0</v>
      </c>
      <c r="AQ28" s="79"/>
      <c r="AR28" s="80"/>
      <c r="AS28" s="79">
        <f>AQ28+AR28</f>
        <v>0</v>
      </c>
      <c r="AT28" s="79"/>
      <c r="AU28" s="80"/>
      <c r="AV28" s="79">
        <f>AT28+AU28</f>
        <v>0</v>
      </c>
      <c r="AW28" s="79"/>
      <c r="AX28" s="80"/>
      <c r="AY28" s="141">
        <f>AW28+AX28</f>
        <v>0</v>
      </c>
      <c r="AZ28" s="79"/>
      <c r="BA28" s="80"/>
      <c r="BB28" s="141">
        <v>0</v>
      </c>
      <c r="BC28" s="79"/>
      <c r="BD28" s="80"/>
      <c r="BE28" s="141">
        <v>0</v>
      </c>
      <c r="BF28" s="79"/>
      <c r="BG28" s="80"/>
      <c r="BH28" s="148">
        <v>0</v>
      </c>
      <c r="BI28" s="78">
        <f aca="true" t="shared" si="2" ref="BI28:BI29">BL28+BO28+BR28+BU28+BX28+CA28</f>
        <v>261866.49846999996</v>
      </c>
      <c r="BJ28" s="79">
        <f t="shared" si="0"/>
        <v>0</v>
      </c>
      <c r="BK28" s="80">
        <f t="shared" si="0"/>
        <v>40678.54846</v>
      </c>
      <c r="BL28" s="79">
        <f>G28+Z28+AS28</f>
        <v>45985.81041</v>
      </c>
      <c r="BM28" s="79">
        <f t="shared" si="1"/>
        <v>0</v>
      </c>
      <c r="BN28" s="79">
        <f t="shared" si="1"/>
        <v>42305.6904</v>
      </c>
      <c r="BO28" s="79">
        <f t="shared" si="1"/>
        <v>46657.92646</v>
      </c>
      <c r="BP28" s="79">
        <f t="shared" si="1"/>
        <v>0</v>
      </c>
      <c r="BQ28" s="79">
        <f t="shared" si="1"/>
        <v>42305.6904</v>
      </c>
      <c r="BR28" s="79">
        <f t="shared" si="1"/>
        <v>42305.6904</v>
      </c>
      <c r="BS28" s="79">
        <f t="shared" si="1"/>
        <v>0</v>
      </c>
      <c r="BT28" s="79">
        <f t="shared" si="1"/>
        <v>42305.6904</v>
      </c>
      <c r="BU28" s="79">
        <f t="shared" si="1"/>
        <v>42305.6904</v>
      </c>
      <c r="BV28" s="79">
        <f t="shared" si="1"/>
        <v>0</v>
      </c>
      <c r="BW28" s="79">
        <f t="shared" si="1"/>
        <v>42305.6904</v>
      </c>
      <c r="BX28" s="79">
        <f t="shared" si="1"/>
        <v>42305.6904</v>
      </c>
      <c r="BY28" s="79">
        <f t="shared" si="1"/>
        <v>0</v>
      </c>
      <c r="BZ28" s="79">
        <f t="shared" si="1"/>
        <v>42305.6904</v>
      </c>
      <c r="CA28" s="79">
        <f t="shared" si="1"/>
        <v>42305.6904</v>
      </c>
      <c r="CB28" s="167"/>
    </row>
    <row r="29" spans="1:80" ht="71.25" customHeight="1">
      <c r="A29" s="75" t="s">
        <v>37</v>
      </c>
      <c r="B29" s="76" t="s">
        <v>38</v>
      </c>
      <c r="C29" s="77" t="s">
        <v>33</v>
      </c>
      <c r="D29" s="78">
        <f>G29+J29+M29+P29+S29+V29</f>
        <v>6.4</v>
      </c>
      <c r="E29" s="79"/>
      <c r="F29" s="80"/>
      <c r="G29" s="79">
        <v>3.2</v>
      </c>
      <c r="H29" s="79"/>
      <c r="I29" s="80"/>
      <c r="J29" s="79">
        <v>3.2</v>
      </c>
      <c r="K29" s="79"/>
      <c r="L29" s="80"/>
      <c r="M29" s="113">
        <v>0</v>
      </c>
      <c r="N29" s="79"/>
      <c r="O29" s="80"/>
      <c r="P29" s="113">
        <v>0</v>
      </c>
      <c r="Q29" s="79"/>
      <c r="R29" s="80"/>
      <c r="S29" s="113">
        <v>0</v>
      </c>
      <c r="T29" s="79"/>
      <c r="U29" s="80"/>
      <c r="V29" s="113">
        <v>0</v>
      </c>
      <c r="W29" s="78">
        <f>Z29+AC29+AF29+AI29+AL29+AO29</f>
        <v>153.6</v>
      </c>
      <c r="X29" s="79"/>
      <c r="Y29" s="80"/>
      <c r="Z29" s="79">
        <v>76.8</v>
      </c>
      <c r="AA29" s="79"/>
      <c r="AB29" s="80"/>
      <c r="AC29" s="79">
        <v>76.8</v>
      </c>
      <c r="AD29" s="79"/>
      <c r="AE29" s="80"/>
      <c r="AF29" s="79">
        <v>0</v>
      </c>
      <c r="AG29" s="79"/>
      <c r="AH29" s="80"/>
      <c r="AI29" s="79">
        <v>0</v>
      </c>
      <c r="AJ29" s="79"/>
      <c r="AK29" s="80"/>
      <c r="AL29" s="79">
        <v>0</v>
      </c>
      <c r="AM29" s="79"/>
      <c r="AN29" s="80"/>
      <c r="AO29" s="128">
        <v>0</v>
      </c>
      <c r="AP29" s="130">
        <f>AS29+AV29+AY29+BB29+BE29+BH29</f>
        <v>0</v>
      </c>
      <c r="AQ29" s="131"/>
      <c r="AR29" s="132"/>
      <c r="AS29" s="131">
        <v>0</v>
      </c>
      <c r="AT29" s="131"/>
      <c r="AU29" s="132"/>
      <c r="AV29" s="131">
        <v>0</v>
      </c>
      <c r="AW29" s="131"/>
      <c r="AX29" s="132"/>
      <c r="AY29" s="142">
        <v>0</v>
      </c>
      <c r="AZ29" s="131"/>
      <c r="BA29" s="132"/>
      <c r="BB29" s="142">
        <v>0</v>
      </c>
      <c r="BC29" s="131"/>
      <c r="BD29" s="132"/>
      <c r="BE29" s="142">
        <v>0</v>
      </c>
      <c r="BF29" s="131"/>
      <c r="BG29" s="132"/>
      <c r="BH29" s="149">
        <v>0</v>
      </c>
      <c r="BI29" s="78">
        <f t="shared" si="2"/>
        <v>160</v>
      </c>
      <c r="BJ29" s="150">
        <f aca="true" t="shared" si="3" ref="BJ29:BK29">BM29+BP29+BS29+BV29+BY29+CB29</f>
        <v>0</v>
      </c>
      <c r="BK29" s="150">
        <f t="shared" si="3"/>
        <v>0</v>
      </c>
      <c r="BL29" s="79">
        <f>G29+Z29+AS29</f>
        <v>80</v>
      </c>
      <c r="BM29" s="79">
        <f t="shared" si="1"/>
        <v>0</v>
      </c>
      <c r="BN29" s="79">
        <f t="shared" si="1"/>
        <v>0</v>
      </c>
      <c r="BO29" s="79">
        <f t="shared" si="1"/>
        <v>80</v>
      </c>
      <c r="BP29" s="79">
        <f t="shared" si="1"/>
        <v>0</v>
      </c>
      <c r="BQ29" s="79">
        <f t="shared" si="1"/>
        <v>0</v>
      </c>
      <c r="BR29" s="79">
        <f t="shared" si="1"/>
        <v>0</v>
      </c>
      <c r="BS29" s="79">
        <f t="shared" si="1"/>
        <v>0</v>
      </c>
      <c r="BT29" s="79">
        <f t="shared" si="1"/>
        <v>0</v>
      </c>
      <c r="BU29" s="79">
        <f t="shared" si="1"/>
        <v>0</v>
      </c>
      <c r="BV29" s="79">
        <f t="shared" si="1"/>
        <v>0</v>
      </c>
      <c r="BW29" s="79">
        <f t="shared" si="1"/>
        <v>0</v>
      </c>
      <c r="BX29" s="79">
        <f t="shared" si="1"/>
        <v>0</v>
      </c>
      <c r="BY29" s="79">
        <f t="shared" si="1"/>
        <v>0</v>
      </c>
      <c r="BZ29" s="79">
        <f t="shared" si="1"/>
        <v>0</v>
      </c>
      <c r="CA29" s="79">
        <f t="shared" si="1"/>
        <v>0</v>
      </c>
      <c r="CB29" s="168"/>
    </row>
    <row r="30" spans="1:80" s="7" customFormat="1" ht="81.75" customHeight="1">
      <c r="A30" s="81"/>
      <c r="B30" s="82" t="s">
        <v>39</v>
      </c>
      <c r="C30" s="83"/>
      <c r="D30" s="84">
        <f>D27+D28+D29</f>
        <v>398576.1547</v>
      </c>
      <c r="E30" s="85"/>
      <c r="F30" s="85"/>
      <c r="G30" s="85">
        <f>G27+G28+G29</f>
        <v>72572.45207</v>
      </c>
      <c r="H30" s="85">
        <f aca="true" t="shared" si="4" ref="H30:V30">H27+H28+H29</f>
        <v>0</v>
      </c>
      <c r="I30" s="85">
        <f t="shared" si="4"/>
        <v>63044.47159</v>
      </c>
      <c r="J30" s="85">
        <f t="shared" si="4"/>
        <v>73825.81627</v>
      </c>
      <c r="K30" s="85">
        <f t="shared" si="4"/>
        <v>0</v>
      </c>
      <c r="L30" s="85">
        <f t="shared" si="4"/>
        <v>63044.47159</v>
      </c>
      <c r="M30" s="85">
        <f t="shared" si="4"/>
        <v>63044.47159</v>
      </c>
      <c r="N30" s="85">
        <f t="shared" si="4"/>
        <v>0</v>
      </c>
      <c r="O30" s="85">
        <f t="shared" si="4"/>
        <v>63044.47159</v>
      </c>
      <c r="P30" s="85">
        <f t="shared" si="4"/>
        <v>63044.47159</v>
      </c>
      <c r="Q30" s="85">
        <f t="shared" si="4"/>
        <v>0</v>
      </c>
      <c r="R30" s="85">
        <f t="shared" si="4"/>
        <v>63044.47159</v>
      </c>
      <c r="S30" s="85">
        <f t="shared" si="4"/>
        <v>63044.47159</v>
      </c>
      <c r="T30" s="85">
        <f t="shared" si="4"/>
        <v>0</v>
      </c>
      <c r="U30" s="85">
        <f t="shared" si="4"/>
        <v>63044.47159</v>
      </c>
      <c r="V30" s="85">
        <f t="shared" si="4"/>
        <v>63044.47159</v>
      </c>
      <c r="W30" s="84">
        <f>W29+W28+W27</f>
        <v>153.6</v>
      </c>
      <c r="X30" s="85"/>
      <c r="Y30" s="85"/>
      <c r="Z30" s="85">
        <f>Z29+Z28+Z27</f>
        <v>76.8</v>
      </c>
      <c r="AA30" s="85">
        <f aca="true" t="shared" si="5" ref="AA30:AP30">AA29+AA28+AA27</f>
        <v>0</v>
      </c>
      <c r="AB30" s="85">
        <f t="shared" si="5"/>
        <v>0</v>
      </c>
      <c r="AC30" s="85">
        <f t="shared" si="5"/>
        <v>76.8</v>
      </c>
      <c r="AD30" s="85">
        <f t="shared" si="5"/>
        <v>0</v>
      </c>
      <c r="AE30" s="85">
        <f t="shared" si="5"/>
        <v>0</v>
      </c>
      <c r="AF30" s="85">
        <f t="shared" si="5"/>
        <v>0</v>
      </c>
      <c r="AG30" s="85">
        <f t="shared" si="5"/>
        <v>0</v>
      </c>
      <c r="AH30" s="85">
        <f t="shared" si="5"/>
        <v>0</v>
      </c>
      <c r="AI30" s="85">
        <f t="shared" si="5"/>
        <v>0</v>
      </c>
      <c r="AJ30" s="85">
        <f t="shared" si="5"/>
        <v>0</v>
      </c>
      <c r="AK30" s="85">
        <f t="shared" si="5"/>
        <v>0</v>
      </c>
      <c r="AL30" s="85">
        <f t="shared" si="5"/>
        <v>0</v>
      </c>
      <c r="AM30" s="85">
        <f t="shared" si="5"/>
        <v>0</v>
      </c>
      <c r="AN30" s="85">
        <f t="shared" si="5"/>
        <v>0</v>
      </c>
      <c r="AO30" s="85">
        <f t="shared" si="5"/>
        <v>0</v>
      </c>
      <c r="AP30" s="84">
        <f t="shared" si="5"/>
        <v>0</v>
      </c>
      <c r="AQ30" s="85"/>
      <c r="AR30" s="85"/>
      <c r="AS30" s="85">
        <f>AS29+AS28+AS27</f>
        <v>0</v>
      </c>
      <c r="AT30" s="85">
        <f aca="true" t="shared" si="6" ref="AT30:BI30">AT29+AT28+AT27</f>
        <v>0</v>
      </c>
      <c r="AU30" s="85">
        <f t="shared" si="6"/>
        <v>0</v>
      </c>
      <c r="AV30" s="85">
        <f t="shared" si="6"/>
        <v>0</v>
      </c>
      <c r="AW30" s="85">
        <f t="shared" si="6"/>
        <v>0</v>
      </c>
      <c r="AX30" s="85">
        <f t="shared" si="6"/>
        <v>0</v>
      </c>
      <c r="AY30" s="85">
        <f t="shared" si="6"/>
        <v>0</v>
      </c>
      <c r="AZ30" s="85">
        <f t="shared" si="6"/>
        <v>0</v>
      </c>
      <c r="BA30" s="85">
        <f t="shared" si="6"/>
        <v>0</v>
      </c>
      <c r="BB30" s="85">
        <f t="shared" si="6"/>
        <v>0</v>
      </c>
      <c r="BC30" s="85">
        <f t="shared" si="6"/>
        <v>0</v>
      </c>
      <c r="BD30" s="85">
        <f t="shared" si="6"/>
        <v>0</v>
      </c>
      <c r="BE30" s="85">
        <f t="shared" si="6"/>
        <v>0</v>
      </c>
      <c r="BF30" s="85">
        <f t="shared" si="6"/>
        <v>0</v>
      </c>
      <c r="BG30" s="85">
        <f t="shared" si="6"/>
        <v>0</v>
      </c>
      <c r="BH30" s="85">
        <f t="shared" si="6"/>
        <v>0</v>
      </c>
      <c r="BI30" s="84">
        <f t="shared" si="6"/>
        <v>398729.7547</v>
      </c>
      <c r="BJ30" s="85"/>
      <c r="BK30" s="85"/>
      <c r="BL30" s="85">
        <f>BL29+BL28+BL27</f>
        <v>72649.25207</v>
      </c>
      <c r="BM30" s="85">
        <f aca="true" t="shared" si="7" ref="BM30:CA30">BM29+BM28+BM27</f>
        <v>0</v>
      </c>
      <c r="BN30" s="85">
        <f t="shared" si="7"/>
        <v>63044.47159</v>
      </c>
      <c r="BO30" s="85">
        <f t="shared" si="7"/>
        <v>73902.61627</v>
      </c>
      <c r="BP30" s="85">
        <f t="shared" si="7"/>
        <v>0</v>
      </c>
      <c r="BQ30" s="85">
        <f t="shared" si="7"/>
        <v>63044.47159</v>
      </c>
      <c r="BR30" s="85">
        <f t="shared" si="7"/>
        <v>63044.47159</v>
      </c>
      <c r="BS30" s="85">
        <f t="shared" si="7"/>
        <v>0</v>
      </c>
      <c r="BT30" s="85">
        <f t="shared" si="7"/>
        <v>63044.47159</v>
      </c>
      <c r="BU30" s="85">
        <f t="shared" si="7"/>
        <v>63044.47159</v>
      </c>
      <c r="BV30" s="85">
        <f t="shared" si="7"/>
        <v>0</v>
      </c>
      <c r="BW30" s="85">
        <f t="shared" si="7"/>
        <v>63044.47159</v>
      </c>
      <c r="BX30" s="85">
        <f t="shared" si="7"/>
        <v>63044.47159</v>
      </c>
      <c r="BY30" s="85">
        <f t="shared" si="7"/>
        <v>0</v>
      </c>
      <c r="BZ30" s="85">
        <f t="shared" si="7"/>
        <v>63044.47159</v>
      </c>
      <c r="CA30" s="85">
        <f t="shared" si="7"/>
        <v>63044.47159</v>
      </c>
      <c r="CB30" s="169"/>
    </row>
    <row r="31" spans="1:80" ht="15.75" customHeight="1">
      <c r="A31" s="67" t="s">
        <v>40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165"/>
    </row>
    <row r="32" spans="1:80" ht="84" customHeight="1">
      <c r="A32" s="86" t="s">
        <v>41</v>
      </c>
      <c r="B32" s="87" t="s">
        <v>42</v>
      </c>
      <c r="C32" s="88" t="s">
        <v>43</v>
      </c>
      <c r="D32" s="84">
        <f>G32+J32+M32+P32+S32+V32</f>
        <v>68807.37779</v>
      </c>
      <c r="E32" s="89"/>
      <c r="F32" s="90">
        <v>10481.5146</v>
      </c>
      <c r="G32" s="89">
        <v>12531.03255</v>
      </c>
      <c r="H32" s="89"/>
      <c r="I32" s="90">
        <v>10900.77518</v>
      </c>
      <c r="J32" s="89">
        <v>12673.24452</v>
      </c>
      <c r="K32" s="89"/>
      <c r="L32" s="90">
        <v>10900.77518</v>
      </c>
      <c r="M32" s="114">
        <f>K32+L32</f>
        <v>10900.77518</v>
      </c>
      <c r="N32" s="89"/>
      <c r="O32" s="90">
        <v>10900.77518</v>
      </c>
      <c r="P32" s="114">
        <f>N32+O32</f>
        <v>10900.77518</v>
      </c>
      <c r="Q32" s="89"/>
      <c r="R32" s="90">
        <v>10900.77518</v>
      </c>
      <c r="S32" s="114">
        <f>Q32+R32</f>
        <v>10900.77518</v>
      </c>
      <c r="T32" s="89"/>
      <c r="U32" s="90">
        <v>10900.77518</v>
      </c>
      <c r="V32" s="114">
        <f>T32+U32</f>
        <v>10900.77518</v>
      </c>
      <c r="W32" s="84">
        <f>Z32+AC32+AF32+AI32+AL32+AO32</f>
        <v>0</v>
      </c>
      <c r="X32" s="89"/>
      <c r="Y32" s="90">
        <v>0</v>
      </c>
      <c r="Z32" s="89">
        <f>X32+Y32</f>
        <v>0</v>
      </c>
      <c r="AA32" s="89"/>
      <c r="AB32" s="90">
        <v>0</v>
      </c>
      <c r="AC32" s="89">
        <f>AA32+AB32</f>
        <v>0</v>
      </c>
      <c r="AD32" s="89"/>
      <c r="AE32" s="90">
        <v>0</v>
      </c>
      <c r="AF32" s="89">
        <f>AD32+AE32</f>
        <v>0</v>
      </c>
      <c r="AG32" s="89"/>
      <c r="AH32" s="90">
        <v>0</v>
      </c>
      <c r="AI32" s="89">
        <v>0</v>
      </c>
      <c r="AJ32" s="89"/>
      <c r="AK32" s="90">
        <v>0</v>
      </c>
      <c r="AL32" s="89">
        <v>0</v>
      </c>
      <c r="AM32" s="89"/>
      <c r="AN32" s="90">
        <v>0</v>
      </c>
      <c r="AO32" s="133">
        <v>0</v>
      </c>
      <c r="AP32" s="134">
        <f>AS32+AV32+AY32+BB32+BE32+BH32</f>
        <v>0</v>
      </c>
      <c r="AQ32" s="135"/>
      <c r="AR32" s="136">
        <v>0</v>
      </c>
      <c r="AS32" s="135">
        <f>AQ32+AR32</f>
        <v>0</v>
      </c>
      <c r="AT32" s="135"/>
      <c r="AU32" s="136">
        <v>0</v>
      </c>
      <c r="AV32" s="135">
        <f>AT32+AU32</f>
        <v>0</v>
      </c>
      <c r="AW32" s="135"/>
      <c r="AX32" s="136">
        <v>0</v>
      </c>
      <c r="AY32" s="143">
        <f>AW32+AX32</f>
        <v>0</v>
      </c>
      <c r="AZ32" s="144"/>
      <c r="BA32" s="136">
        <v>0</v>
      </c>
      <c r="BB32" s="143">
        <v>0</v>
      </c>
      <c r="BC32" s="144"/>
      <c r="BD32" s="136">
        <v>0</v>
      </c>
      <c r="BE32" s="143">
        <v>0</v>
      </c>
      <c r="BF32" s="144"/>
      <c r="BG32" s="136">
        <v>0</v>
      </c>
      <c r="BH32" s="151">
        <v>0</v>
      </c>
      <c r="BI32" s="107">
        <f>BL32+BO32+BR32+BU32+BX32+CA32</f>
        <v>68807.37779</v>
      </c>
      <c r="BJ32" s="135">
        <f t="shared" si="0"/>
        <v>0</v>
      </c>
      <c r="BK32" s="147">
        <f t="shared" si="0"/>
        <v>10481.5146</v>
      </c>
      <c r="BL32" s="135">
        <f>G32+Z32+AS32</f>
        <v>12531.03255</v>
      </c>
      <c r="BM32" s="135">
        <f aca="true" t="shared" si="8" ref="BM32:CA32">H32+AA32+AT32</f>
        <v>0</v>
      </c>
      <c r="BN32" s="135">
        <f t="shared" si="8"/>
        <v>10900.77518</v>
      </c>
      <c r="BO32" s="135">
        <f t="shared" si="8"/>
        <v>12673.24452</v>
      </c>
      <c r="BP32" s="135">
        <f t="shared" si="8"/>
        <v>0</v>
      </c>
      <c r="BQ32" s="135">
        <f t="shared" si="8"/>
        <v>10900.77518</v>
      </c>
      <c r="BR32" s="135">
        <f t="shared" si="8"/>
        <v>10900.77518</v>
      </c>
      <c r="BS32" s="135">
        <f t="shared" si="8"/>
        <v>0</v>
      </c>
      <c r="BT32" s="135">
        <f t="shared" si="8"/>
        <v>10900.77518</v>
      </c>
      <c r="BU32" s="135">
        <f t="shared" si="8"/>
        <v>10900.77518</v>
      </c>
      <c r="BV32" s="135">
        <f t="shared" si="8"/>
        <v>0</v>
      </c>
      <c r="BW32" s="135">
        <f t="shared" si="8"/>
        <v>10900.77518</v>
      </c>
      <c r="BX32" s="135">
        <f t="shared" si="8"/>
        <v>10900.77518</v>
      </c>
      <c r="BY32" s="135">
        <f t="shared" si="8"/>
        <v>0</v>
      </c>
      <c r="BZ32" s="135">
        <f t="shared" si="8"/>
        <v>10900.77518</v>
      </c>
      <c r="CA32" s="135">
        <f t="shared" si="8"/>
        <v>10900.77518</v>
      </c>
      <c r="CB32" s="170"/>
    </row>
    <row r="33" spans="1:80" s="7" customFormat="1" ht="75" customHeight="1">
      <c r="A33" s="81"/>
      <c r="B33" s="82" t="s">
        <v>39</v>
      </c>
      <c r="C33" s="83"/>
      <c r="D33" s="84">
        <f>D32</f>
        <v>68807.37779</v>
      </c>
      <c r="E33" s="85"/>
      <c r="F33" s="85"/>
      <c r="G33" s="85">
        <f>G32</f>
        <v>12531.03255</v>
      </c>
      <c r="H33" s="85">
        <f aca="true" t="shared" si="9" ref="H33:W33">H32</f>
        <v>0</v>
      </c>
      <c r="I33" s="85">
        <f t="shared" si="9"/>
        <v>10900.77518</v>
      </c>
      <c r="J33" s="85">
        <f t="shared" si="9"/>
        <v>12673.24452</v>
      </c>
      <c r="K33" s="85">
        <f t="shared" si="9"/>
        <v>0</v>
      </c>
      <c r="L33" s="85">
        <f t="shared" si="9"/>
        <v>10900.77518</v>
      </c>
      <c r="M33" s="85">
        <f t="shared" si="9"/>
        <v>10900.77518</v>
      </c>
      <c r="N33" s="85">
        <f t="shared" si="9"/>
        <v>0</v>
      </c>
      <c r="O33" s="85">
        <f t="shared" si="9"/>
        <v>10900.77518</v>
      </c>
      <c r="P33" s="85">
        <f t="shared" si="9"/>
        <v>10900.77518</v>
      </c>
      <c r="Q33" s="85">
        <f t="shared" si="9"/>
        <v>0</v>
      </c>
      <c r="R33" s="85">
        <f t="shared" si="9"/>
        <v>10900.77518</v>
      </c>
      <c r="S33" s="85">
        <f t="shared" si="9"/>
        <v>10900.77518</v>
      </c>
      <c r="T33" s="85">
        <f t="shared" si="9"/>
        <v>0</v>
      </c>
      <c r="U33" s="85">
        <f t="shared" si="9"/>
        <v>10900.77518</v>
      </c>
      <c r="V33" s="85">
        <f t="shared" si="9"/>
        <v>10900.77518</v>
      </c>
      <c r="W33" s="84">
        <f t="shared" si="9"/>
        <v>0</v>
      </c>
      <c r="X33" s="85"/>
      <c r="Y33" s="85"/>
      <c r="Z33" s="85">
        <f>Z32</f>
        <v>0</v>
      </c>
      <c r="AA33" s="85">
        <f aca="true" t="shared" si="10" ref="AA33:AP33">AA32</f>
        <v>0</v>
      </c>
      <c r="AB33" s="85">
        <f t="shared" si="10"/>
        <v>0</v>
      </c>
      <c r="AC33" s="85">
        <f t="shared" si="10"/>
        <v>0</v>
      </c>
      <c r="AD33" s="85">
        <f t="shared" si="10"/>
        <v>0</v>
      </c>
      <c r="AE33" s="85">
        <f t="shared" si="10"/>
        <v>0</v>
      </c>
      <c r="AF33" s="85">
        <f t="shared" si="10"/>
        <v>0</v>
      </c>
      <c r="AG33" s="85">
        <f t="shared" si="10"/>
        <v>0</v>
      </c>
      <c r="AH33" s="85">
        <f t="shared" si="10"/>
        <v>0</v>
      </c>
      <c r="AI33" s="85">
        <f t="shared" si="10"/>
        <v>0</v>
      </c>
      <c r="AJ33" s="85">
        <f t="shared" si="10"/>
        <v>0</v>
      </c>
      <c r="AK33" s="85">
        <f t="shared" si="10"/>
        <v>0</v>
      </c>
      <c r="AL33" s="85">
        <f t="shared" si="10"/>
        <v>0</v>
      </c>
      <c r="AM33" s="85">
        <f t="shared" si="10"/>
        <v>0</v>
      </c>
      <c r="AN33" s="85">
        <f t="shared" si="10"/>
        <v>0</v>
      </c>
      <c r="AO33" s="85">
        <f t="shared" si="10"/>
        <v>0</v>
      </c>
      <c r="AP33" s="84">
        <f t="shared" si="10"/>
        <v>0</v>
      </c>
      <c r="AQ33" s="85"/>
      <c r="AR33" s="85"/>
      <c r="AS33" s="85">
        <f>AS32</f>
        <v>0</v>
      </c>
      <c r="AT33" s="85">
        <f aca="true" t="shared" si="11" ref="AT33:BI33">AT32</f>
        <v>0</v>
      </c>
      <c r="AU33" s="85">
        <f t="shared" si="11"/>
        <v>0</v>
      </c>
      <c r="AV33" s="85">
        <f t="shared" si="11"/>
        <v>0</v>
      </c>
      <c r="AW33" s="85">
        <f t="shared" si="11"/>
        <v>0</v>
      </c>
      <c r="AX33" s="85">
        <f t="shared" si="11"/>
        <v>0</v>
      </c>
      <c r="AY33" s="85">
        <f t="shared" si="11"/>
        <v>0</v>
      </c>
      <c r="AZ33" s="85">
        <f t="shared" si="11"/>
        <v>0</v>
      </c>
      <c r="BA33" s="85">
        <f t="shared" si="11"/>
        <v>0</v>
      </c>
      <c r="BB33" s="85">
        <f t="shared" si="11"/>
        <v>0</v>
      </c>
      <c r="BC33" s="85">
        <f t="shared" si="11"/>
        <v>0</v>
      </c>
      <c r="BD33" s="85">
        <f t="shared" si="11"/>
        <v>0</v>
      </c>
      <c r="BE33" s="85">
        <f t="shared" si="11"/>
        <v>0</v>
      </c>
      <c r="BF33" s="85">
        <f t="shared" si="11"/>
        <v>0</v>
      </c>
      <c r="BG33" s="85">
        <f t="shared" si="11"/>
        <v>0</v>
      </c>
      <c r="BH33" s="85">
        <f t="shared" si="11"/>
        <v>0</v>
      </c>
      <c r="BI33" s="84">
        <f t="shared" si="11"/>
        <v>68807.37779</v>
      </c>
      <c r="BJ33" s="85"/>
      <c r="BK33" s="85"/>
      <c r="BL33" s="85">
        <f>BL32</f>
        <v>12531.03255</v>
      </c>
      <c r="BM33" s="85">
        <f aca="true" t="shared" si="12" ref="BM33:CA33">BM32</f>
        <v>0</v>
      </c>
      <c r="BN33" s="85">
        <f t="shared" si="12"/>
        <v>10900.77518</v>
      </c>
      <c r="BO33" s="85">
        <f t="shared" si="12"/>
        <v>12673.24452</v>
      </c>
      <c r="BP33" s="85">
        <f t="shared" si="12"/>
        <v>0</v>
      </c>
      <c r="BQ33" s="85">
        <f t="shared" si="12"/>
        <v>10900.77518</v>
      </c>
      <c r="BR33" s="85">
        <f t="shared" si="12"/>
        <v>10900.77518</v>
      </c>
      <c r="BS33" s="85">
        <f t="shared" si="12"/>
        <v>0</v>
      </c>
      <c r="BT33" s="85">
        <f t="shared" si="12"/>
        <v>10900.77518</v>
      </c>
      <c r="BU33" s="85">
        <f t="shared" si="12"/>
        <v>10900.77518</v>
      </c>
      <c r="BV33" s="85">
        <f t="shared" si="12"/>
        <v>0</v>
      </c>
      <c r="BW33" s="85">
        <f t="shared" si="12"/>
        <v>10900.77518</v>
      </c>
      <c r="BX33" s="85">
        <f t="shared" si="12"/>
        <v>10900.77518</v>
      </c>
      <c r="BY33" s="85">
        <f t="shared" si="12"/>
        <v>0</v>
      </c>
      <c r="BZ33" s="85">
        <f t="shared" si="12"/>
        <v>10900.77518</v>
      </c>
      <c r="CA33" s="85">
        <f t="shared" si="12"/>
        <v>10900.77518</v>
      </c>
      <c r="CB33" s="169"/>
    </row>
    <row r="34" spans="1:80" s="7" customFormat="1" ht="80.25" customHeight="1">
      <c r="A34" s="81"/>
      <c r="B34" s="82" t="s">
        <v>44</v>
      </c>
      <c r="C34" s="83"/>
      <c r="D34" s="84">
        <f>D27+D28+D32+D29</f>
        <v>467383.53249</v>
      </c>
      <c r="E34" s="85">
        <f aca="true" t="shared" si="13" ref="E34:W34">E27+E28+E32+E29</f>
        <v>0</v>
      </c>
      <c r="F34" s="85">
        <f t="shared" si="13"/>
        <v>71101.19881999999</v>
      </c>
      <c r="G34" s="85">
        <f t="shared" si="13"/>
        <v>85103.48462</v>
      </c>
      <c r="H34" s="85">
        <f t="shared" si="13"/>
        <v>0</v>
      </c>
      <c r="I34" s="85">
        <f t="shared" si="13"/>
        <v>73945.24677</v>
      </c>
      <c r="J34" s="85">
        <f t="shared" si="13"/>
        <v>86499.06079</v>
      </c>
      <c r="K34" s="85">
        <f t="shared" si="13"/>
        <v>0</v>
      </c>
      <c r="L34" s="85">
        <f t="shared" si="13"/>
        <v>73945.24677</v>
      </c>
      <c r="M34" s="85">
        <f t="shared" si="13"/>
        <v>73945.24677</v>
      </c>
      <c r="N34" s="85">
        <f t="shared" si="13"/>
        <v>0</v>
      </c>
      <c r="O34" s="85">
        <f t="shared" si="13"/>
        <v>73945.24677</v>
      </c>
      <c r="P34" s="85">
        <f t="shared" si="13"/>
        <v>73945.24677</v>
      </c>
      <c r="Q34" s="85">
        <f t="shared" si="13"/>
        <v>0</v>
      </c>
      <c r="R34" s="85">
        <f t="shared" si="13"/>
        <v>73945.24677</v>
      </c>
      <c r="S34" s="85">
        <f t="shared" si="13"/>
        <v>73945.24677</v>
      </c>
      <c r="T34" s="85">
        <f t="shared" si="13"/>
        <v>0</v>
      </c>
      <c r="U34" s="85">
        <f t="shared" si="13"/>
        <v>73945.24677</v>
      </c>
      <c r="V34" s="121">
        <f t="shared" si="13"/>
        <v>73945.24677</v>
      </c>
      <c r="W34" s="84">
        <f t="shared" si="13"/>
        <v>153.6</v>
      </c>
      <c r="X34" s="85">
        <f aca="true" t="shared" si="14" ref="X34:AP34">X27+X28+X32+X29</f>
        <v>0</v>
      </c>
      <c r="Y34" s="85">
        <f t="shared" si="14"/>
        <v>0</v>
      </c>
      <c r="Z34" s="85">
        <f t="shared" si="14"/>
        <v>76.8</v>
      </c>
      <c r="AA34" s="85">
        <f t="shared" si="14"/>
        <v>0</v>
      </c>
      <c r="AB34" s="85">
        <f t="shared" si="14"/>
        <v>0</v>
      </c>
      <c r="AC34" s="85">
        <f t="shared" si="14"/>
        <v>76.8</v>
      </c>
      <c r="AD34" s="85">
        <f t="shared" si="14"/>
        <v>0</v>
      </c>
      <c r="AE34" s="85">
        <f t="shared" si="14"/>
        <v>0</v>
      </c>
      <c r="AF34" s="85">
        <f t="shared" si="14"/>
        <v>0</v>
      </c>
      <c r="AG34" s="85">
        <f t="shared" si="14"/>
        <v>0</v>
      </c>
      <c r="AH34" s="85">
        <f t="shared" si="14"/>
        <v>0</v>
      </c>
      <c r="AI34" s="85">
        <f t="shared" si="14"/>
        <v>0</v>
      </c>
      <c r="AJ34" s="85">
        <f t="shared" si="14"/>
        <v>0</v>
      </c>
      <c r="AK34" s="85">
        <f t="shared" si="14"/>
        <v>0</v>
      </c>
      <c r="AL34" s="85">
        <f t="shared" si="14"/>
        <v>0</v>
      </c>
      <c r="AM34" s="85">
        <f t="shared" si="14"/>
        <v>0</v>
      </c>
      <c r="AN34" s="85">
        <f t="shared" si="14"/>
        <v>0</v>
      </c>
      <c r="AO34" s="121">
        <f t="shared" si="14"/>
        <v>0</v>
      </c>
      <c r="AP34" s="84">
        <f t="shared" si="14"/>
        <v>0</v>
      </c>
      <c r="AQ34" s="85">
        <f aca="true" t="shared" si="15" ref="AQ34:BI34">AQ27+AQ28+AQ32+AQ29</f>
        <v>0</v>
      </c>
      <c r="AR34" s="85">
        <f t="shared" si="15"/>
        <v>0</v>
      </c>
      <c r="AS34" s="85">
        <f t="shared" si="15"/>
        <v>0</v>
      </c>
      <c r="AT34" s="85">
        <f t="shared" si="15"/>
        <v>0</v>
      </c>
      <c r="AU34" s="85">
        <f t="shared" si="15"/>
        <v>0</v>
      </c>
      <c r="AV34" s="85">
        <f t="shared" si="15"/>
        <v>0</v>
      </c>
      <c r="AW34" s="85">
        <f t="shared" si="15"/>
        <v>0</v>
      </c>
      <c r="AX34" s="85">
        <f t="shared" si="15"/>
        <v>0</v>
      </c>
      <c r="AY34" s="85">
        <f t="shared" si="15"/>
        <v>0</v>
      </c>
      <c r="AZ34" s="85">
        <f t="shared" si="15"/>
        <v>0</v>
      </c>
      <c r="BA34" s="85">
        <f t="shared" si="15"/>
        <v>0</v>
      </c>
      <c r="BB34" s="85">
        <f t="shared" si="15"/>
        <v>0</v>
      </c>
      <c r="BC34" s="85">
        <f t="shared" si="15"/>
        <v>0</v>
      </c>
      <c r="BD34" s="85">
        <f t="shared" si="15"/>
        <v>0</v>
      </c>
      <c r="BE34" s="85">
        <f t="shared" si="15"/>
        <v>0</v>
      </c>
      <c r="BF34" s="85">
        <f t="shared" si="15"/>
        <v>0</v>
      </c>
      <c r="BG34" s="85">
        <f t="shared" si="15"/>
        <v>0</v>
      </c>
      <c r="BH34" s="121">
        <f t="shared" si="15"/>
        <v>0</v>
      </c>
      <c r="BI34" s="84">
        <f t="shared" si="15"/>
        <v>467537.13249</v>
      </c>
      <c r="BJ34" s="85">
        <f aca="true" t="shared" si="16" ref="BJ34:CB34">BJ27+BJ28+BJ32+BJ29</f>
        <v>0</v>
      </c>
      <c r="BK34" s="85">
        <f t="shared" si="16"/>
        <v>71101.19881999999</v>
      </c>
      <c r="BL34" s="85">
        <f t="shared" si="16"/>
        <v>85180.28462</v>
      </c>
      <c r="BM34" s="85">
        <f t="shared" si="16"/>
        <v>0</v>
      </c>
      <c r="BN34" s="85">
        <f t="shared" si="16"/>
        <v>73945.24677</v>
      </c>
      <c r="BO34" s="85">
        <f t="shared" si="16"/>
        <v>86575.86079</v>
      </c>
      <c r="BP34" s="85">
        <f t="shared" si="16"/>
        <v>0</v>
      </c>
      <c r="BQ34" s="85">
        <f t="shared" si="16"/>
        <v>73945.24677</v>
      </c>
      <c r="BR34" s="85">
        <f t="shared" si="16"/>
        <v>73945.24677</v>
      </c>
      <c r="BS34" s="85">
        <f t="shared" si="16"/>
        <v>0</v>
      </c>
      <c r="BT34" s="85">
        <f t="shared" si="16"/>
        <v>73945.24677</v>
      </c>
      <c r="BU34" s="85">
        <f t="shared" si="16"/>
        <v>73945.24677</v>
      </c>
      <c r="BV34" s="85">
        <f t="shared" si="16"/>
        <v>0</v>
      </c>
      <c r="BW34" s="85">
        <f t="shared" si="16"/>
        <v>73945.24677</v>
      </c>
      <c r="BX34" s="85">
        <f t="shared" si="16"/>
        <v>73945.24677</v>
      </c>
      <c r="BY34" s="85">
        <f t="shared" si="16"/>
        <v>0</v>
      </c>
      <c r="BZ34" s="85">
        <f t="shared" si="16"/>
        <v>73945.24677</v>
      </c>
      <c r="CA34" s="121">
        <f t="shared" si="16"/>
        <v>73945.24677</v>
      </c>
      <c r="CB34" s="169">
        <f t="shared" si="16"/>
        <v>0</v>
      </c>
    </row>
    <row r="35" spans="1:80" s="7" customFormat="1" ht="15.75" customHeight="1">
      <c r="A35" s="91" t="s">
        <v>45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171"/>
      <c r="CB35" s="172"/>
    </row>
    <row r="36" spans="1:80" s="7" customFormat="1" ht="13.5" customHeight="1">
      <c r="A36" s="93" t="s">
        <v>46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173"/>
      <c r="CB36" s="172"/>
    </row>
    <row r="37" spans="1:80" s="7" customFormat="1" ht="83.25" customHeight="1">
      <c r="A37" s="95" t="s">
        <v>31</v>
      </c>
      <c r="B37" s="70" t="s">
        <v>47</v>
      </c>
      <c r="C37" s="96" t="s">
        <v>48</v>
      </c>
      <c r="D37" s="72">
        <f>G37+J37+M37+P37+S37+V37</f>
        <v>50705.924739999995</v>
      </c>
      <c r="E37" s="73"/>
      <c r="F37" s="74">
        <f>4781.27181+2964.32937</f>
        <v>7745.60118</v>
      </c>
      <c r="G37" s="73">
        <v>9094.58465</v>
      </c>
      <c r="H37" s="73"/>
      <c r="I37" s="74">
        <f>4972.52268+3082.90254</f>
        <v>8055.42522</v>
      </c>
      <c r="J37" s="73">
        <v>9389.63921</v>
      </c>
      <c r="K37" s="73"/>
      <c r="L37" s="74">
        <f>4972.52268+3082.90254</f>
        <v>8055.42522</v>
      </c>
      <c r="M37" s="112">
        <f>K37+L37</f>
        <v>8055.42522</v>
      </c>
      <c r="N37" s="73"/>
      <c r="O37" s="74">
        <f>4972.52268+3082.90254</f>
        <v>8055.42522</v>
      </c>
      <c r="P37" s="112">
        <f>N37+O37</f>
        <v>8055.42522</v>
      </c>
      <c r="Q37" s="73"/>
      <c r="R37" s="74">
        <f>4972.52268+3082.90254</f>
        <v>8055.42522</v>
      </c>
      <c r="S37" s="112">
        <f>Q37+R37</f>
        <v>8055.42522</v>
      </c>
      <c r="T37" s="73"/>
      <c r="U37" s="74">
        <f>4972.52268+3082.90254</f>
        <v>8055.42522</v>
      </c>
      <c r="V37" s="112">
        <f>T37+U37</f>
        <v>8055.42522</v>
      </c>
      <c r="W37" s="72">
        <f>Z37+AC37+AF37+AI37+AL37+AO37</f>
        <v>696</v>
      </c>
      <c r="X37" s="73"/>
      <c r="Y37" s="74">
        <v>108</v>
      </c>
      <c r="Z37" s="112">
        <f>Z38</f>
        <v>132</v>
      </c>
      <c r="AA37" s="73"/>
      <c r="AB37" s="74">
        <v>108</v>
      </c>
      <c r="AC37" s="112">
        <f>AC38</f>
        <v>132</v>
      </c>
      <c r="AD37" s="112">
        <f aca="true" t="shared" si="17" ref="AD37:AO37">AD38</f>
        <v>0</v>
      </c>
      <c r="AE37" s="112">
        <f t="shared" si="17"/>
        <v>132</v>
      </c>
      <c r="AF37" s="112">
        <f t="shared" si="17"/>
        <v>108</v>
      </c>
      <c r="AG37" s="112">
        <f t="shared" si="17"/>
        <v>0</v>
      </c>
      <c r="AH37" s="112">
        <f t="shared" si="17"/>
        <v>132</v>
      </c>
      <c r="AI37" s="112">
        <f t="shared" si="17"/>
        <v>108</v>
      </c>
      <c r="AJ37" s="112">
        <f t="shared" si="17"/>
        <v>0</v>
      </c>
      <c r="AK37" s="112">
        <f t="shared" si="17"/>
        <v>132</v>
      </c>
      <c r="AL37" s="112">
        <f t="shared" si="17"/>
        <v>108</v>
      </c>
      <c r="AM37" s="112">
        <f t="shared" si="17"/>
        <v>0</v>
      </c>
      <c r="AN37" s="112">
        <f t="shared" si="17"/>
        <v>132</v>
      </c>
      <c r="AO37" s="126">
        <f t="shared" si="17"/>
        <v>108</v>
      </c>
      <c r="AP37" s="127">
        <f>AS37+AV37+AY37+BB37+BE37+BH37</f>
        <v>0</v>
      </c>
      <c r="AQ37" s="73"/>
      <c r="AR37" s="74">
        <v>0</v>
      </c>
      <c r="AS37" s="73">
        <f>AQ37+AR37</f>
        <v>0</v>
      </c>
      <c r="AT37" s="73"/>
      <c r="AU37" s="74">
        <v>0</v>
      </c>
      <c r="AV37" s="73">
        <f>AT37+AU37</f>
        <v>0</v>
      </c>
      <c r="AW37" s="73"/>
      <c r="AX37" s="74">
        <v>0</v>
      </c>
      <c r="AY37" s="73">
        <f>AW37+AX37</f>
        <v>0</v>
      </c>
      <c r="AZ37" s="79"/>
      <c r="BA37" s="74">
        <v>0</v>
      </c>
      <c r="BB37" s="73">
        <f>AZ37+BA37</f>
        <v>0</v>
      </c>
      <c r="BC37" s="79"/>
      <c r="BD37" s="74">
        <v>0</v>
      </c>
      <c r="BE37" s="73">
        <f>BC37+BD37</f>
        <v>0</v>
      </c>
      <c r="BF37" s="79"/>
      <c r="BG37" s="74">
        <v>0</v>
      </c>
      <c r="BH37" s="126">
        <f>BF37+BG37</f>
        <v>0</v>
      </c>
      <c r="BI37" s="72">
        <f>BL37+BO37+BR37+BU37+BX37+CA37</f>
        <v>51401.924739999995</v>
      </c>
      <c r="BJ37" s="73">
        <f aca="true" t="shared" si="18" ref="BJ37:BL38">E37+X37+AQ37</f>
        <v>0</v>
      </c>
      <c r="BK37" s="74">
        <f t="shared" si="18"/>
        <v>7853.60118</v>
      </c>
      <c r="BL37" s="73">
        <f t="shared" si="18"/>
        <v>9226.58465</v>
      </c>
      <c r="BM37" s="73">
        <f aca="true" t="shared" si="19" ref="BM37:CA38">H37+AA37+AT37</f>
        <v>0</v>
      </c>
      <c r="BN37" s="73">
        <f t="shared" si="19"/>
        <v>8163.42522</v>
      </c>
      <c r="BO37" s="73">
        <f t="shared" si="19"/>
        <v>9521.63921</v>
      </c>
      <c r="BP37" s="73">
        <f t="shared" si="19"/>
        <v>0</v>
      </c>
      <c r="BQ37" s="73">
        <f t="shared" si="19"/>
        <v>9226.58465</v>
      </c>
      <c r="BR37" s="73">
        <f t="shared" si="19"/>
        <v>8163.42522</v>
      </c>
      <c r="BS37" s="73">
        <f t="shared" si="19"/>
        <v>0</v>
      </c>
      <c r="BT37" s="73">
        <f t="shared" si="19"/>
        <v>9226.58465</v>
      </c>
      <c r="BU37" s="73">
        <f t="shared" si="19"/>
        <v>8163.42522</v>
      </c>
      <c r="BV37" s="73">
        <f t="shared" si="19"/>
        <v>0</v>
      </c>
      <c r="BW37" s="73">
        <f t="shared" si="19"/>
        <v>9226.58465</v>
      </c>
      <c r="BX37" s="73">
        <f t="shared" si="19"/>
        <v>8163.42522</v>
      </c>
      <c r="BY37" s="73">
        <f t="shared" si="19"/>
        <v>0</v>
      </c>
      <c r="BZ37" s="73">
        <f t="shared" si="19"/>
        <v>9226.58465</v>
      </c>
      <c r="CA37" s="73">
        <f t="shared" si="19"/>
        <v>8163.42522</v>
      </c>
      <c r="CB37" s="174"/>
    </row>
    <row r="38" spans="1:80" s="7" customFormat="1" ht="75" customHeight="1">
      <c r="A38" s="97" t="s">
        <v>49</v>
      </c>
      <c r="B38" s="98" t="s">
        <v>50</v>
      </c>
      <c r="C38" s="99" t="s">
        <v>51</v>
      </c>
      <c r="D38" s="100">
        <f>G38+J38+M38+P38+S38+V38</f>
        <v>0</v>
      </c>
      <c r="E38" s="101"/>
      <c r="F38" s="102">
        <v>0</v>
      </c>
      <c r="G38" s="101">
        <v>0</v>
      </c>
      <c r="H38" s="101"/>
      <c r="I38" s="102">
        <v>0</v>
      </c>
      <c r="J38" s="101">
        <v>0</v>
      </c>
      <c r="K38" s="101"/>
      <c r="L38" s="102">
        <v>0</v>
      </c>
      <c r="M38" s="115">
        <f>K38+L38</f>
        <v>0</v>
      </c>
      <c r="N38" s="101"/>
      <c r="O38" s="102">
        <v>0</v>
      </c>
      <c r="P38" s="115">
        <f>N38+O38</f>
        <v>0</v>
      </c>
      <c r="Q38" s="101"/>
      <c r="R38" s="102">
        <v>0</v>
      </c>
      <c r="S38" s="115">
        <f>Q38+R38</f>
        <v>0</v>
      </c>
      <c r="T38" s="101"/>
      <c r="U38" s="102">
        <v>0</v>
      </c>
      <c r="V38" s="115">
        <f>T38+U38</f>
        <v>0</v>
      </c>
      <c r="W38" s="100">
        <f>Z38+AC38+AF38+AI38+AL38+AO38</f>
        <v>696</v>
      </c>
      <c r="X38" s="101"/>
      <c r="Y38" s="102">
        <f>Y37</f>
        <v>108</v>
      </c>
      <c r="Z38" s="115">
        <v>132</v>
      </c>
      <c r="AA38" s="101"/>
      <c r="AB38" s="102">
        <f>AB37</f>
        <v>108</v>
      </c>
      <c r="AC38" s="115">
        <v>132</v>
      </c>
      <c r="AD38" s="101"/>
      <c r="AE38" s="102">
        <f>AE37</f>
        <v>108</v>
      </c>
      <c r="AF38" s="115">
        <v>108</v>
      </c>
      <c r="AG38" s="101"/>
      <c r="AH38" s="102">
        <f>AH37</f>
        <v>108</v>
      </c>
      <c r="AI38" s="115">
        <v>108</v>
      </c>
      <c r="AJ38" s="101"/>
      <c r="AK38" s="102">
        <f>AK37</f>
        <v>108</v>
      </c>
      <c r="AL38" s="115">
        <v>108</v>
      </c>
      <c r="AM38" s="101"/>
      <c r="AN38" s="102">
        <f>AN37</f>
        <v>108</v>
      </c>
      <c r="AO38" s="115">
        <v>108</v>
      </c>
      <c r="AP38" s="137">
        <f>AS38+AV38+AY38+BB38+BE38+BH38</f>
        <v>0</v>
      </c>
      <c r="AQ38" s="101"/>
      <c r="AR38" s="102">
        <v>0</v>
      </c>
      <c r="AS38" s="101">
        <v>0</v>
      </c>
      <c r="AT38" s="101"/>
      <c r="AU38" s="102">
        <v>0</v>
      </c>
      <c r="AV38" s="101">
        <v>0</v>
      </c>
      <c r="AW38" s="101"/>
      <c r="AX38" s="102">
        <v>0</v>
      </c>
      <c r="AY38" s="101">
        <v>0</v>
      </c>
      <c r="AZ38" s="101"/>
      <c r="BA38" s="102">
        <v>0</v>
      </c>
      <c r="BB38" s="101">
        <v>0</v>
      </c>
      <c r="BC38" s="101"/>
      <c r="BD38" s="102">
        <v>0</v>
      </c>
      <c r="BE38" s="101">
        <v>0</v>
      </c>
      <c r="BF38" s="101"/>
      <c r="BG38" s="102">
        <v>0</v>
      </c>
      <c r="BH38" s="101">
        <v>0</v>
      </c>
      <c r="BI38" s="100">
        <f>BL38+BO38+BR38+BU38+BX38+CA38</f>
        <v>696</v>
      </c>
      <c r="BJ38" s="101">
        <f t="shared" si="18"/>
        <v>0</v>
      </c>
      <c r="BK38" s="102">
        <f t="shared" si="18"/>
        <v>108</v>
      </c>
      <c r="BL38" s="101">
        <f t="shared" si="18"/>
        <v>132</v>
      </c>
      <c r="BM38" s="101">
        <f t="shared" si="19"/>
        <v>0</v>
      </c>
      <c r="BN38" s="101">
        <f t="shared" si="19"/>
        <v>108</v>
      </c>
      <c r="BO38" s="101">
        <f t="shared" si="19"/>
        <v>132</v>
      </c>
      <c r="BP38" s="101">
        <f t="shared" si="19"/>
        <v>0</v>
      </c>
      <c r="BQ38" s="101">
        <f t="shared" si="19"/>
        <v>132</v>
      </c>
      <c r="BR38" s="101">
        <f t="shared" si="19"/>
        <v>108</v>
      </c>
      <c r="BS38" s="101">
        <f t="shared" si="19"/>
        <v>0</v>
      </c>
      <c r="BT38" s="101">
        <f t="shared" si="19"/>
        <v>132</v>
      </c>
      <c r="BU38" s="101">
        <f t="shared" si="19"/>
        <v>108</v>
      </c>
      <c r="BV38" s="101">
        <f t="shared" si="19"/>
        <v>0</v>
      </c>
      <c r="BW38" s="101">
        <f t="shared" si="19"/>
        <v>132</v>
      </c>
      <c r="BX38" s="101">
        <f t="shared" si="19"/>
        <v>108</v>
      </c>
      <c r="BY38" s="101">
        <f t="shared" si="19"/>
        <v>0</v>
      </c>
      <c r="BZ38" s="101">
        <f t="shared" si="19"/>
        <v>132</v>
      </c>
      <c r="CA38" s="101">
        <f t="shared" si="19"/>
        <v>108</v>
      </c>
      <c r="CB38" s="175"/>
    </row>
    <row r="39" spans="1:80" s="7" customFormat="1" ht="15.75" customHeight="1">
      <c r="A39" s="93" t="s">
        <v>52</v>
      </c>
      <c r="B39" s="94"/>
      <c r="C39" s="94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176"/>
      <c r="CB39" s="175"/>
    </row>
    <row r="40" spans="1:80" s="7" customFormat="1" ht="75" customHeight="1">
      <c r="A40" s="103" t="s">
        <v>41</v>
      </c>
      <c r="B40" s="87" t="s">
        <v>53</v>
      </c>
      <c r="C40" s="88" t="s">
        <v>54</v>
      </c>
      <c r="D40" s="84">
        <f>G40+J40+M40+P40+S40+V40</f>
        <v>8.33073</v>
      </c>
      <c r="E40" s="89"/>
      <c r="F40" s="90"/>
      <c r="G40" s="89">
        <v>8.33073</v>
      </c>
      <c r="H40" s="89"/>
      <c r="I40" s="90"/>
      <c r="J40" s="89">
        <v>0</v>
      </c>
      <c r="K40" s="89"/>
      <c r="L40" s="90"/>
      <c r="M40" s="114">
        <v>0</v>
      </c>
      <c r="N40" s="89"/>
      <c r="O40" s="90"/>
      <c r="P40" s="114">
        <v>0</v>
      </c>
      <c r="Q40" s="89"/>
      <c r="R40" s="90"/>
      <c r="S40" s="114">
        <v>0</v>
      </c>
      <c r="T40" s="89"/>
      <c r="U40" s="90"/>
      <c r="V40" s="114">
        <v>0</v>
      </c>
      <c r="W40" s="84">
        <f>Z40+AC40+AF40+AI40+AL40+AO40</f>
        <v>824.7419</v>
      </c>
      <c r="X40" s="89"/>
      <c r="Y40" s="90"/>
      <c r="Z40" s="114">
        <v>824.7419</v>
      </c>
      <c r="AA40" s="89"/>
      <c r="AB40" s="90"/>
      <c r="AC40" s="114">
        <v>0</v>
      </c>
      <c r="AD40" s="89"/>
      <c r="AE40" s="90"/>
      <c r="AF40" s="114">
        <v>0</v>
      </c>
      <c r="AG40" s="89"/>
      <c r="AH40" s="90"/>
      <c r="AI40" s="114">
        <v>0</v>
      </c>
      <c r="AJ40" s="89"/>
      <c r="AK40" s="90"/>
      <c r="AL40" s="114">
        <v>0</v>
      </c>
      <c r="AM40" s="89"/>
      <c r="AN40" s="90"/>
      <c r="AO40" s="114">
        <v>0</v>
      </c>
      <c r="AP40" s="138">
        <f>AS40+AV40+AY40+BB40+BE40+BH40</f>
        <v>0</v>
      </c>
      <c r="AQ40" s="89"/>
      <c r="AR40" s="90"/>
      <c r="AS40" s="89">
        <v>0</v>
      </c>
      <c r="AT40" s="89"/>
      <c r="AU40" s="90"/>
      <c r="AV40" s="89">
        <v>0</v>
      </c>
      <c r="AW40" s="89"/>
      <c r="AX40" s="90"/>
      <c r="AY40" s="89">
        <v>0</v>
      </c>
      <c r="AZ40" s="89"/>
      <c r="BA40" s="90"/>
      <c r="BB40" s="89">
        <v>0</v>
      </c>
      <c r="BC40" s="89"/>
      <c r="BD40" s="90"/>
      <c r="BE40" s="89">
        <v>0</v>
      </c>
      <c r="BF40" s="89"/>
      <c r="BG40" s="90"/>
      <c r="BH40" s="89">
        <v>0</v>
      </c>
      <c r="BI40" s="84">
        <f>BL40+BO40+BR40+BU40+BX40+CA40</f>
        <v>833.07263</v>
      </c>
      <c r="BJ40" s="89"/>
      <c r="BK40" s="90"/>
      <c r="BL40" s="89">
        <f>G40+Z40</f>
        <v>833.07263</v>
      </c>
      <c r="BM40" s="89">
        <f aca="true" t="shared" si="20" ref="BM40:CA40">H40+AA40</f>
        <v>0</v>
      </c>
      <c r="BN40" s="89">
        <f t="shared" si="20"/>
        <v>0</v>
      </c>
      <c r="BO40" s="89">
        <f t="shared" si="20"/>
        <v>0</v>
      </c>
      <c r="BP40" s="89">
        <f t="shared" si="20"/>
        <v>0</v>
      </c>
      <c r="BQ40" s="89">
        <f t="shared" si="20"/>
        <v>0</v>
      </c>
      <c r="BR40" s="89">
        <f t="shared" si="20"/>
        <v>0</v>
      </c>
      <c r="BS40" s="89">
        <f t="shared" si="20"/>
        <v>0</v>
      </c>
      <c r="BT40" s="89">
        <f t="shared" si="20"/>
        <v>0</v>
      </c>
      <c r="BU40" s="89">
        <f t="shared" si="20"/>
        <v>0</v>
      </c>
      <c r="BV40" s="89">
        <f t="shared" si="20"/>
        <v>0</v>
      </c>
      <c r="BW40" s="89">
        <f t="shared" si="20"/>
        <v>0</v>
      </c>
      <c r="BX40" s="89">
        <f t="shared" si="20"/>
        <v>0</v>
      </c>
      <c r="BY40" s="89">
        <f t="shared" si="20"/>
        <v>0</v>
      </c>
      <c r="BZ40" s="89">
        <f t="shared" si="20"/>
        <v>0</v>
      </c>
      <c r="CA40" s="133">
        <f t="shared" si="20"/>
        <v>0</v>
      </c>
      <c r="CB40" s="177"/>
    </row>
    <row r="41" spans="1:80" s="7" customFormat="1" ht="82.5" customHeight="1">
      <c r="A41" s="104"/>
      <c r="B41" s="105" t="s">
        <v>44</v>
      </c>
      <c r="C41" s="106"/>
      <c r="D41" s="107">
        <f>G41+J41+M41+P41+S41+V41</f>
        <v>50714.25547</v>
      </c>
      <c r="E41" s="108">
        <f aca="true" t="shared" si="21" ref="E41:F41">E37+E38</f>
        <v>0</v>
      </c>
      <c r="F41" s="108">
        <f t="shared" si="21"/>
        <v>7745.60118</v>
      </c>
      <c r="G41" s="108">
        <f>G37+G40</f>
        <v>9102.91538</v>
      </c>
      <c r="H41" s="108">
        <f aca="true" t="shared" si="22" ref="H41:V41">H37+H40</f>
        <v>0</v>
      </c>
      <c r="I41" s="108">
        <f t="shared" si="22"/>
        <v>8055.42522</v>
      </c>
      <c r="J41" s="108">
        <f t="shared" si="22"/>
        <v>9389.63921</v>
      </c>
      <c r="K41" s="108">
        <f t="shared" si="22"/>
        <v>0</v>
      </c>
      <c r="L41" s="108">
        <f t="shared" si="22"/>
        <v>8055.42522</v>
      </c>
      <c r="M41" s="108">
        <f t="shared" si="22"/>
        <v>8055.42522</v>
      </c>
      <c r="N41" s="108">
        <f t="shared" si="22"/>
        <v>0</v>
      </c>
      <c r="O41" s="108">
        <f t="shared" si="22"/>
        <v>8055.42522</v>
      </c>
      <c r="P41" s="108">
        <f t="shared" si="22"/>
        <v>8055.42522</v>
      </c>
      <c r="Q41" s="108">
        <f t="shared" si="22"/>
        <v>0</v>
      </c>
      <c r="R41" s="108">
        <f t="shared" si="22"/>
        <v>8055.42522</v>
      </c>
      <c r="S41" s="108">
        <f t="shared" si="22"/>
        <v>8055.42522</v>
      </c>
      <c r="T41" s="108">
        <f t="shared" si="22"/>
        <v>0</v>
      </c>
      <c r="U41" s="108">
        <f t="shared" si="22"/>
        <v>8055.42522</v>
      </c>
      <c r="V41" s="108">
        <f t="shared" si="22"/>
        <v>8055.42522</v>
      </c>
      <c r="W41" s="122">
        <f>Z41+AC41+AF41+AI41+AL41+AO41</f>
        <v>1520.7419</v>
      </c>
      <c r="X41" s="108">
        <f aca="true" t="shared" si="23" ref="X41:AR41">X37</f>
        <v>0</v>
      </c>
      <c r="Y41" s="108">
        <f t="shared" si="23"/>
        <v>108</v>
      </c>
      <c r="Z41" s="108">
        <f>Z37+Z40</f>
        <v>956.7419</v>
      </c>
      <c r="AA41" s="108">
        <f aca="true" t="shared" si="24" ref="AA41:AO41">AA37+AA40</f>
        <v>0</v>
      </c>
      <c r="AB41" s="108">
        <f t="shared" si="24"/>
        <v>108</v>
      </c>
      <c r="AC41" s="108">
        <f t="shared" si="24"/>
        <v>132</v>
      </c>
      <c r="AD41" s="108">
        <f t="shared" si="24"/>
        <v>0</v>
      </c>
      <c r="AE41" s="108">
        <f t="shared" si="24"/>
        <v>956.7419</v>
      </c>
      <c r="AF41" s="108">
        <f t="shared" si="24"/>
        <v>108</v>
      </c>
      <c r="AG41" s="108">
        <f t="shared" si="24"/>
        <v>0</v>
      </c>
      <c r="AH41" s="108">
        <f t="shared" si="24"/>
        <v>956.7419</v>
      </c>
      <c r="AI41" s="108">
        <f t="shared" si="24"/>
        <v>108</v>
      </c>
      <c r="AJ41" s="108">
        <f t="shared" si="24"/>
        <v>0</v>
      </c>
      <c r="AK41" s="108">
        <f t="shared" si="24"/>
        <v>956.7419</v>
      </c>
      <c r="AL41" s="108">
        <f t="shared" si="24"/>
        <v>108</v>
      </c>
      <c r="AM41" s="108">
        <f t="shared" si="24"/>
        <v>0</v>
      </c>
      <c r="AN41" s="108">
        <f t="shared" si="24"/>
        <v>956.7419</v>
      </c>
      <c r="AO41" s="108">
        <f t="shared" si="24"/>
        <v>108</v>
      </c>
      <c r="AP41" s="139">
        <f>AS41+AV41+AY41+BB41+BE41+BH41</f>
        <v>0</v>
      </c>
      <c r="AQ41" s="108">
        <f t="shared" si="23"/>
        <v>0</v>
      </c>
      <c r="AR41" s="108">
        <f t="shared" si="23"/>
        <v>0</v>
      </c>
      <c r="AS41" s="108">
        <f>AS37+AS40</f>
        <v>0</v>
      </c>
      <c r="AT41" s="108">
        <f aca="true" t="shared" si="25" ref="AT41:BH41">AT37+AT40</f>
        <v>0</v>
      </c>
      <c r="AU41" s="108">
        <f t="shared" si="25"/>
        <v>0</v>
      </c>
      <c r="AV41" s="108">
        <f t="shared" si="25"/>
        <v>0</v>
      </c>
      <c r="AW41" s="108">
        <f t="shared" si="25"/>
        <v>0</v>
      </c>
      <c r="AX41" s="108">
        <f t="shared" si="25"/>
        <v>0</v>
      </c>
      <c r="AY41" s="108">
        <f t="shared" si="25"/>
        <v>0</v>
      </c>
      <c r="AZ41" s="108">
        <f t="shared" si="25"/>
        <v>0</v>
      </c>
      <c r="BA41" s="108">
        <f t="shared" si="25"/>
        <v>0</v>
      </c>
      <c r="BB41" s="108">
        <f t="shared" si="25"/>
        <v>0</v>
      </c>
      <c r="BC41" s="108">
        <f t="shared" si="25"/>
        <v>0</v>
      </c>
      <c r="BD41" s="108">
        <f t="shared" si="25"/>
        <v>0</v>
      </c>
      <c r="BE41" s="108">
        <f t="shared" si="25"/>
        <v>0</v>
      </c>
      <c r="BF41" s="108">
        <f t="shared" si="25"/>
        <v>0</v>
      </c>
      <c r="BG41" s="108">
        <f t="shared" si="25"/>
        <v>0</v>
      </c>
      <c r="BH41" s="108">
        <f t="shared" si="25"/>
        <v>0</v>
      </c>
      <c r="BI41" s="122">
        <f>BL41+BO41+BR41+BU41+BX41+CA41</f>
        <v>52234.99737</v>
      </c>
      <c r="BJ41" s="108">
        <f aca="true" t="shared" si="26" ref="BJ41:BK41">BJ37</f>
        <v>0</v>
      </c>
      <c r="BK41" s="108">
        <f t="shared" si="26"/>
        <v>7853.60118</v>
      </c>
      <c r="BL41" s="108">
        <f>BL37+BL40</f>
        <v>10059.657280000001</v>
      </c>
      <c r="BM41" s="108">
        <f aca="true" t="shared" si="27" ref="BM41:CA41">BM37+BM40</f>
        <v>0</v>
      </c>
      <c r="BN41" s="108">
        <f t="shared" si="27"/>
        <v>8163.42522</v>
      </c>
      <c r="BO41" s="108">
        <f t="shared" si="27"/>
        <v>9521.63921</v>
      </c>
      <c r="BP41" s="108">
        <f t="shared" si="27"/>
        <v>0</v>
      </c>
      <c r="BQ41" s="108">
        <f t="shared" si="27"/>
        <v>10059.657280000001</v>
      </c>
      <c r="BR41" s="108">
        <f t="shared" si="27"/>
        <v>8163.42522</v>
      </c>
      <c r="BS41" s="108">
        <f t="shared" si="27"/>
        <v>0</v>
      </c>
      <c r="BT41" s="108">
        <f t="shared" si="27"/>
        <v>10059.657280000001</v>
      </c>
      <c r="BU41" s="108">
        <f t="shared" si="27"/>
        <v>8163.42522</v>
      </c>
      <c r="BV41" s="108">
        <f t="shared" si="27"/>
        <v>0</v>
      </c>
      <c r="BW41" s="108">
        <f t="shared" si="27"/>
        <v>10059.657280000001</v>
      </c>
      <c r="BX41" s="108">
        <f t="shared" si="27"/>
        <v>8163.42522</v>
      </c>
      <c r="BY41" s="108">
        <f t="shared" si="27"/>
        <v>0</v>
      </c>
      <c r="BZ41" s="108">
        <f t="shared" si="27"/>
        <v>10059.657280000001</v>
      </c>
      <c r="CA41" s="121">
        <f t="shared" si="27"/>
        <v>8163.42522</v>
      </c>
      <c r="CB41" s="172"/>
    </row>
    <row r="42" spans="1:80" s="7" customFormat="1" ht="84" customHeight="1">
      <c r="A42" s="81"/>
      <c r="B42" s="82" t="s">
        <v>55</v>
      </c>
      <c r="C42" s="109"/>
      <c r="D42" s="84">
        <f>G42+J42+M42+P42+S42+V42</f>
        <v>518097.78796000005</v>
      </c>
      <c r="E42" s="85">
        <f>E41+E34</f>
        <v>0</v>
      </c>
      <c r="F42" s="90">
        <f>F41+F34</f>
        <v>78846.79999999999</v>
      </c>
      <c r="G42" s="85">
        <f>G41+G34</f>
        <v>94206.40000000001</v>
      </c>
      <c r="H42" s="85">
        <f aca="true" t="shared" si="28" ref="H42:V42">H41+H34</f>
        <v>0</v>
      </c>
      <c r="I42" s="90">
        <f t="shared" si="28"/>
        <v>82000.67199</v>
      </c>
      <c r="J42" s="85">
        <f t="shared" si="28"/>
        <v>95888.7</v>
      </c>
      <c r="K42" s="85">
        <f t="shared" si="28"/>
        <v>0</v>
      </c>
      <c r="L42" s="90">
        <f t="shared" si="28"/>
        <v>82000.67199</v>
      </c>
      <c r="M42" s="85">
        <f t="shared" si="28"/>
        <v>82000.67199</v>
      </c>
      <c r="N42" s="85">
        <f t="shared" si="28"/>
        <v>0</v>
      </c>
      <c r="O42" s="90">
        <f t="shared" si="28"/>
        <v>82000.67199</v>
      </c>
      <c r="P42" s="85">
        <f t="shared" si="28"/>
        <v>82000.67199</v>
      </c>
      <c r="Q42" s="85">
        <f t="shared" si="28"/>
        <v>0</v>
      </c>
      <c r="R42" s="90">
        <f t="shared" si="28"/>
        <v>82000.67199</v>
      </c>
      <c r="S42" s="85">
        <f t="shared" si="28"/>
        <v>82000.67199</v>
      </c>
      <c r="T42" s="85">
        <f t="shared" si="28"/>
        <v>0</v>
      </c>
      <c r="U42" s="90">
        <f t="shared" si="28"/>
        <v>82000.67199</v>
      </c>
      <c r="V42" s="85">
        <f t="shared" si="28"/>
        <v>82000.67199</v>
      </c>
      <c r="W42" s="84">
        <f>Z42+AC42+AF42+AI42+AL42+AO42</f>
        <v>1674.3419</v>
      </c>
      <c r="X42" s="85">
        <f aca="true" t="shared" si="29" ref="X42:AO42">X41+X34</f>
        <v>0</v>
      </c>
      <c r="Y42" s="90">
        <f t="shared" si="29"/>
        <v>108</v>
      </c>
      <c r="Z42" s="85">
        <f t="shared" si="29"/>
        <v>1033.5419</v>
      </c>
      <c r="AA42" s="85">
        <f t="shared" si="29"/>
        <v>0</v>
      </c>
      <c r="AB42" s="90">
        <f t="shared" si="29"/>
        <v>108</v>
      </c>
      <c r="AC42" s="85">
        <f t="shared" si="29"/>
        <v>208.8</v>
      </c>
      <c r="AD42" s="85">
        <f t="shared" si="29"/>
        <v>0</v>
      </c>
      <c r="AE42" s="90">
        <f t="shared" si="29"/>
        <v>108</v>
      </c>
      <c r="AF42" s="85">
        <f t="shared" si="29"/>
        <v>108</v>
      </c>
      <c r="AG42" s="85">
        <f t="shared" si="29"/>
        <v>0</v>
      </c>
      <c r="AH42" s="90">
        <f t="shared" si="29"/>
        <v>108</v>
      </c>
      <c r="AI42" s="85">
        <f t="shared" si="29"/>
        <v>108</v>
      </c>
      <c r="AJ42" s="85">
        <f t="shared" si="29"/>
        <v>0</v>
      </c>
      <c r="AK42" s="90">
        <f t="shared" si="29"/>
        <v>108</v>
      </c>
      <c r="AL42" s="85">
        <f t="shared" si="29"/>
        <v>108</v>
      </c>
      <c r="AM42" s="85">
        <f t="shared" si="29"/>
        <v>0</v>
      </c>
      <c r="AN42" s="90">
        <f t="shared" si="29"/>
        <v>108</v>
      </c>
      <c r="AO42" s="85">
        <f t="shared" si="29"/>
        <v>108</v>
      </c>
      <c r="AP42" s="138">
        <f>AS42+AV42+AY42+BB42+BE42+BH42</f>
        <v>0</v>
      </c>
      <c r="AQ42" s="85">
        <f>AQ41+AQ34</f>
        <v>0</v>
      </c>
      <c r="AR42" s="90">
        <f aca="true" t="shared" si="30" ref="AR42:BH42">AR41+AR34</f>
        <v>0</v>
      </c>
      <c r="AS42" s="85">
        <f t="shared" si="30"/>
        <v>0</v>
      </c>
      <c r="AT42" s="85">
        <f t="shared" si="30"/>
        <v>0</v>
      </c>
      <c r="AU42" s="90">
        <f t="shared" si="30"/>
        <v>0</v>
      </c>
      <c r="AV42" s="85">
        <f t="shared" si="30"/>
        <v>0</v>
      </c>
      <c r="AW42" s="85">
        <f t="shared" si="30"/>
        <v>0</v>
      </c>
      <c r="AX42" s="90">
        <f t="shared" si="30"/>
        <v>0</v>
      </c>
      <c r="AY42" s="85">
        <f t="shared" si="30"/>
        <v>0</v>
      </c>
      <c r="AZ42" s="85">
        <f t="shared" si="30"/>
        <v>0</v>
      </c>
      <c r="BA42" s="90">
        <f t="shared" si="30"/>
        <v>0</v>
      </c>
      <c r="BB42" s="85">
        <f t="shared" si="30"/>
        <v>0</v>
      </c>
      <c r="BC42" s="85">
        <f t="shared" si="30"/>
        <v>0</v>
      </c>
      <c r="BD42" s="90">
        <f t="shared" si="30"/>
        <v>0</v>
      </c>
      <c r="BE42" s="85">
        <f t="shared" si="30"/>
        <v>0</v>
      </c>
      <c r="BF42" s="85">
        <f t="shared" si="30"/>
        <v>0</v>
      </c>
      <c r="BG42" s="90">
        <f t="shared" si="30"/>
        <v>0</v>
      </c>
      <c r="BH42" s="85">
        <f t="shared" si="30"/>
        <v>0</v>
      </c>
      <c r="BI42" s="84">
        <f>BL42+BO42+BR42+BU42+BX42+CA42</f>
        <v>519772.12986000004</v>
      </c>
      <c r="BJ42" s="85">
        <f aca="true" t="shared" si="31" ref="BJ42:CA42">BJ41+BJ34</f>
        <v>0</v>
      </c>
      <c r="BK42" s="90">
        <f t="shared" si="31"/>
        <v>78954.79999999999</v>
      </c>
      <c r="BL42" s="85">
        <f t="shared" si="31"/>
        <v>95239.9419</v>
      </c>
      <c r="BM42" s="85">
        <f t="shared" si="31"/>
        <v>0</v>
      </c>
      <c r="BN42" s="90">
        <f t="shared" si="31"/>
        <v>82108.67199</v>
      </c>
      <c r="BO42" s="85">
        <f t="shared" si="31"/>
        <v>96097.5</v>
      </c>
      <c r="BP42" s="85">
        <f t="shared" si="31"/>
        <v>0</v>
      </c>
      <c r="BQ42" s="90">
        <f t="shared" si="31"/>
        <v>82108.67199</v>
      </c>
      <c r="BR42" s="85">
        <f t="shared" si="31"/>
        <v>82108.67199</v>
      </c>
      <c r="BS42" s="85">
        <f t="shared" si="31"/>
        <v>0</v>
      </c>
      <c r="BT42" s="90">
        <f t="shared" si="31"/>
        <v>82108.67199</v>
      </c>
      <c r="BU42" s="85">
        <f t="shared" si="31"/>
        <v>82108.67199</v>
      </c>
      <c r="BV42" s="85">
        <f t="shared" si="31"/>
        <v>0</v>
      </c>
      <c r="BW42" s="90">
        <f t="shared" si="31"/>
        <v>82108.67199</v>
      </c>
      <c r="BX42" s="85">
        <f t="shared" si="31"/>
        <v>82108.67199</v>
      </c>
      <c r="BY42" s="85">
        <f t="shared" si="31"/>
        <v>0</v>
      </c>
      <c r="BZ42" s="90">
        <f t="shared" si="31"/>
        <v>82108.67199</v>
      </c>
      <c r="CA42" s="121">
        <f t="shared" si="31"/>
        <v>82108.67199</v>
      </c>
      <c r="CB42" s="178"/>
    </row>
    <row r="43" spans="1:95" s="1" customFormat="1" ht="42.75" customHeight="1">
      <c r="A43" s="110" t="s">
        <v>56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</row>
    <row r="44" spans="1:256" s="1" customFormat="1" ht="11.25" customHeight="1">
      <c r="A44" s="110" t="s">
        <v>57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8" customFormat="1" ht="12.75" customHeight="1">
      <c r="A45" s="111" t="s">
        <v>58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ht="15">
      <c r="BI46" s="152"/>
    </row>
    <row r="47" ht="15">
      <c r="BI47" s="153"/>
    </row>
    <row r="48" ht="15">
      <c r="BI48" s="153"/>
    </row>
    <row r="49" ht="15">
      <c r="BI49" s="153"/>
    </row>
    <row r="50" spans="1:80" s="9" customFormat="1" ht="15">
      <c r="A50" s="10"/>
      <c r="B50" s="11"/>
      <c r="C50" s="11"/>
      <c r="D50" s="12"/>
      <c r="E50" s="13"/>
      <c r="F50" s="14"/>
      <c r="G50" s="13"/>
      <c r="H50" s="15"/>
      <c r="I50" s="16"/>
      <c r="J50" s="15"/>
      <c r="K50" s="15"/>
      <c r="L50" s="14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9"/>
      <c r="Y50" s="20"/>
      <c r="Z50" s="19"/>
      <c r="AA50" s="21"/>
      <c r="AB50" s="22"/>
      <c r="AC50" s="21"/>
      <c r="AE50" s="23"/>
      <c r="AP50" s="24"/>
      <c r="BI50" s="153"/>
      <c r="BK50" s="26"/>
      <c r="BN50" s="26"/>
      <c r="BQ50" s="26"/>
      <c r="BR50" s="27"/>
      <c r="CB50" s="28"/>
    </row>
  </sheetData>
  <sheetProtection/>
  <mergeCells count="64">
    <mergeCell ref="AS6:CB6"/>
    <mergeCell ref="AS7:CB7"/>
    <mergeCell ref="AS8:CB8"/>
    <mergeCell ref="AS9:CB9"/>
    <mergeCell ref="AR10:CA10"/>
    <mergeCell ref="A12:CA12"/>
    <mergeCell ref="A13:CB13"/>
    <mergeCell ref="A14:CB14"/>
    <mergeCell ref="A15:CB15"/>
    <mergeCell ref="A16:CB16"/>
    <mergeCell ref="A17:CB17"/>
    <mergeCell ref="A18:CB18"/>
    <mergeCell ref="A19:CB19"/>
    <mergeCell ref="D20:CA20"/>
    <mergeCell ref="D21:V21"/>
    <mergeCell ref="W21:AO21"/>
    <mergeCell ref="AP21:BH21"/>
    <mergeCell ref="BI21:CA21"/>
    <mergeCell ref="E22:V22"/>
    <mergeCell ref="X22:AO22"/>
    <mergeCell ref="AQ22:BH22"/>
    <mergeCell ref="BJ22:CA22"/>
    <mergeCell ref="E24:G24"/>
    <mergeCell ref="H24:J24"/>
    <mergeCell ref="K24:M24"/>
    <mergeCell ref="N24:P24"/>
    <mergeCell ref="Q24:S24"/>
    <mergeCell ref="T24:V24"/>
    <mergeCell ref="X24:Z24"/>
    <mergeCell ref="AA24:AC24"/>
    <mergeCell ref="AD24:AF24"/>
    <mergeCell ref="AG24:AI24"/>
    <mergeCell ref="AJ24:AL24"/>
    <mergeCell ref="AM24:AO24"/>
    <mergeCell ref="AQ24:AS24"/>
    <mergeCell ref="AT24:AV24"/>
    <mergeCell ref="AW24:AY24"/>
    <mergeCell ref="AZ24:BB24"/>
    <mergeCell ref="BC24:BE24"/>
    <mergeCell ref="BF24:BH24"/>
    <mergeCell ref="BJ24:BL24"/>
    <mergeCell ref="BM24:BO24"/>
    <mergeCell ref="BP24:BR24"/>
    <mergeCell ref="BS24:BU24"/>
    <mergeCell ref="BV24:BX24"/>
    <mergeCell ref="BY24:CA24"/>
    <mergeCell ref="A25:CA25"/>
    <mergeCell ref="A26:CB26"/>
    <mergeCell ref="A31:CB31"/>
    <mergeCell ref="A35:CA35"/>
    <mergeCell ref="A36:CA36"/>
    <mergeCell ref="A39:CA39"/>
    <mergeCell ref="A43:CA43"/>
    <mergeCell ref="A44:CA44"/>
    <mergeCell ref="A45:CA45"/>
    <mergeCell ref="A20:A23"/>
    <mergeCell ref="B20:B23"/>
    <mergeCell ref="C20:C23"/>
    <mergeCell ref="D22:D23"/>
    <mergeCell ref="W22:W23"/>
    <mergeCell ref="AP22:AP23"/>
    <mergeCell ref="BI22:BI23"/>
    <mergeCell ref="CB21:CB23"/>
    <mergeCell ref="CB37:CB38"/>
  </mergeCells>
  <printOptions/>
  <pageMargins left="0.11811023622047245" right="0.11811023622047245" top="0.7480314960629921" bottom="0.35433070866141736" header="0.31496062992125984" footer="0.31496062992125984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grigorev_lv</cp:lastModifiedBy>
  <cp:lastPrinted>2024-01-29T09:03:00Z</cp:lastPrinted>
  <dcterms:created xsi:type="dcterms:W3CDTF">2023-06-09T06:42:00Z</dcterms:created>
  <dcterms:modified xsi:type="dcterms:W3CDTF">2024-01-31T07:25:21Z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6E787FBFF3B14DDC838DFB3546B35F95_13</vt:lpwstr>
  </property>
  <property fmtid="{D5CDD505-2E9C-101B-9397-08002B2CF9AE}" pid="4" name="KSOProductBuildV">
    <vt:lpwstr>1049-12.2.0.13431</vt:lpwstr>
  </property>
</Properties>
</file>