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11490" activeTab="0"/>
  </bookViews>
  <sheets>
    <sheet name="приложение 9" sheetId="1" r:id="rId1"/>
  </sheets>
  <definedNames>
    <definedName name="_xlnm.Print_Titles" localSheetId="0">'приложение 9'!$13:$16</definedName>
  </definedNames>
  <calcPr fullCalcOnLoad="1"/>
</workbook>
</file>

<file path=xl/sharedStrings.xml><?xml version="1.0" encoding="utf-8"?>
<sst xmlns="http://schemas.openxmlformats.org/spreadsheetml/2006/main" count="56" uniqueCount="44">
  <si>
    <t>ПРИЛОЖЕНИЕ</t>
  </si>
  <si>
    <t>к постановлению</t>
  </si>
  <si>
    <t>Администрации  города</t>
  </si>
  <si>
    <t>от ________ № _______</t>
  </si>
  <si>
    <t>"ПРИЛОЖЕНИЕ № 9</t>
  </si>
  <si>
    <t>к муниципальной программе «Переселение граждан, проживающих на территории города Димитровграда Ульяновской области,  из многоквартирных домов, признанных аварийными после 1 января 2012 года»</t>
  </si>
  <si>
    <t>Система программных мероприятий 2023 -2026 годов</t>
  </si>
  <si>
    <t>№ п/п</t>
  </si>
  <si>
    <t>Наименование мероприятий</t>
  </si>
  <si>
    <t>Ответственный исполнитель</t>
  </si>
  <si>
    <t>Источник финансового обеспечения, тыс.руб.</t>
  </si>
  <si>
    <t>ИТОГО</t>
  </si>
  <si>
    <t>Бюджетные ассигнования бюджета города</t>
  </si>
  <si>
    <t>Бюджетные ассигнования областного бюджета *</t>
  </si>
  <si>
    <t>Дополнительные средства в виде платежей, взносов, безвозмездных перечислений на реализацию муниципальной программы  **</t>
  </si>
  <si>
    <t>Финансовое обеспечение всего</t>
  </si>
  <si>
    <t>2028*</t>
  </si>
  <si>
    <t>2023***</t>
  </si>
  <si>
    <t>2025***</t>
  </si>
  <si>
    <t>1. Основное мероприятие «Приобретение жилых помещений»</t>
  </si>
  <si>
    <t>1.1.</t>
  </si>
  <si>
    <t>Приобретение жилых помещений для переселения граждан из аварийного жилищного фонда</t>
  </si>
  <si>
    <t>КУИГ</t>
  </si>
  <si>
    <t>ИТОГО по мероприятию:</t>
  </si>
  <si>
    <t>2. Основное мероприятие «Реализация регионального проекта Ульяновской области «Обеспечение устойчивого сокращения непригодного для проживания жилищного фонда», направленного на достижение соответствующих результатов реализации федерального проекта  «Обеспечение устойчивого сокращения непригодного для проживания жилищного фонда»</t>
  </si>
  <si>
    <t>2.1.</t>
  </si>
  <si>
    <t>Обеспечение мероприятий по переселению граждан из аварийного жилищного фонда, в том числе по переселению из аварийного жилищного фонда с учетом необходимости развития малоэтажного жилищного строительства, в том числе:</t>
  </si>
  <si>
    <t>Выкуп жилых помещений</t>
  </si>
  <si>
    <t>3. Основное мероприятие «Снос аварийного жилищного фонда»</t>
  </si>
  <si>
    <t>3.1.</t>
  </si>
  <si>
    <t>Снос аварийного жилищного фонда после расселения граждан, в том числе:  *</t>
  </si>
  <si>
    <t>3.2.</t>
  </si>
  <si>
    <t>Составление проектной документации на снос аварийных домов, в рамках софинансирования мероприятий по сносу</t>
  </si>
  <si>
    <t>3.3.</t>
  </si>
  <si>
    <t>Оказание услуг по проверке сметной документации на снос аварийных домов в рамках софинансирования мероприятий по сносу</t>
  </si>
  <si>
    <t>4. Основное мероприятие «Определение рыночной стоимости жилых помещений (квартир)»</t>
  </si>
  <si>
    <t>4.1.</t>
  </si>
  <si>
    <t>Определение рыночной стоимости жилых помещений (квартир) аварийного жилищного фонда, в том числе:</t>
  </si>
  <si>
    <t>ИТОГО по муниципальной программе:</t>
  </si>
  <si>
    <t>*</t>
  </si>
  <si>
    <t xml:space="preserve">* средства бюджета города, источником финансового обеспечения которых являются средства областного бюджета, указываются в виде межбюджетных трансфертов, возможных к получению на реализацию мероприятий муниципальной </t>
  </si>
  <si>
    <t>программы (столбцы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t>
  </si>
  <si>
    <t>** предусматриваются в Системе программных мероприятий и заполняются в случае наличия возможности для софинансирования из соответствующего источника.</t>
  </si>
  <si>
    <t>&gt;&gt;.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</si>
</sst>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00_-;\-* #\.##0.00_-;_-* &quot;-&quot;??_-;_-@_-"/>
    <numFmt numFmtId="177" formatCode="_-* #\.##0.00\ &quot;₽&quot;_-;\-* #\.##0.00\ &quot;₽&quot;_-;_-* \-??\ &quot;₽&quot;_-;_-@_-"/>
    <numFmt numFmtId="178" formatCode="_-* #\.##0_-;\-* #\.##0_-;_-* &quot;-&quot;_-;_-@_-"/>
    <numFmt numFmtId="179" formatCode="_-* #\.##0\ &quot;₽&quot;_-;\-* #\.##0\ &quot;₽&quot;_-;_-* \-\ &quot;₽&quot;_-;_-@_-"/>
    <numFmt numFmtId="180" formatCode="#\ ##0.00000"/>
    <numFmt numFmtId="181" formatCode="#\ ##0.00"/>
  </numFmts>
  <fonts count="56">
    <font>
      <sz val="11"/>
      <color theme="1"/>
      <name val="Calibri"/>
      <family val="2"/>
    </font>
    <font>
      <sz val="11"/>
      <name val="Calibri"/>
      <family val="2"/>
    </font>
    <font>
      <b/>
      <sz val="11"/>
      <color indexed="8"/>
      <name val="Calibri"/>
      <family val="2"/>
    </font>
    <font>
      <sz val="14"/>
      <color indexed="8"/>
      <name val="Calibri"/>
      <family val="2"/>
    </font>
    <font>
      <b/>
      <sz val="11"/>
      <color indexed="8"/>
      <name val="Times New Roman"/>
      <family val="1"/>
    </font>
    <font>
      <b/>
      <sz val="8"/>
      <color indexed="8"/>
      <name val="Times New Roman"/>
      <family val="1"/>
    </font>
    <font>
      <b/>
      <sz val="9"/>
      <color indexed="8"/>
      <name val="Times New Roman"/>
      <family val="1"/>
    </font>
    <font>
      <b/>
      <sz val="12"/>
      <color indexed="8"/>
      <name val="Times New Roman"/>
      <family val="1"/>
    </font>
    <font>
      <sz val="9"/>
      <color indexed="8"/>
      <name val="Times New Roman"/>
      <family val="1"/>
    </font>
    <font>
      <sz val="10"/>
      <color indexed="8"/>
      <name val="Times New Roman"/>
      <family val="1"/>
    </font>
    <font>
      <b/>
      <sz val="10"/>
      <color indexed="8"/>
      <name val="Times New Roman"/>
      <family val="1"/>
    </font>
    <font>
      <sz val="8"/>
      <color indexed="8"/>
      <name val="Times New Roman"/>
      <family val="1"/>
    </font>
    <font>
      <sz val="7.5"/>
      <color indexed="8"/>
      <name val="Times New Roman"/>
      <family val="1"/>
    </font>
    <font>
      <sz val="14"/>
      <color indexed="8"/>
      <name val="Times New Roman"/>
      <family val="1"/>
    </font>
    <font>
      <b/>
      <sz val="14"/>
      <color indexed="8"/>
      <name val="Times New Roman"/>
      <family val="1"/>
    </font>
    <font>
      <sz val="11"/>
      <color indexed="8"/>
      <name val="Times New Roman"/>
      <family val="1"/>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sz val="10"/>
      <name val="Arial Cyr"/>
      <family val="2"/>
    </font>
    <font>
      <sz val="10"/>
      <name val="Arial"/>
      <family val="2"/>
    </font>
    <font>
      <u val="single"/>
      <sz val="11"/>
      <color rgb="FF0000FF"/>
      <name val="Calibri"/>
      <family val="2"/>
    </font>
    <font>
      <u val="single"/>
      <sz val="11"/>
      <color rgb="FF80008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rgb="FFFFFFFF"/>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4"/>
      <color theme="1"/>
      <name val="Calibri"/>
      <family val="2"/>
    </font>
    <font>
      <b/>
      <sz val="9"/>
      <color theme="1"/>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style="thin"/>
      <bottom style="thin"/>
    </border>
    <border>
      <left style="thin"/>
      <right style="thin"/>
      <top/>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6"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34" fillId="0" borderId="0">
      <alignment/>
      <protection/>
    </xf>
    <xf numFmtId="0" fontId="35" fillId="0" borderId="0">
      <alignment/>
      <protection/>
    </xf>
  </cellStyleXfs>
  <cellXfs count="62">
    <xf numFmtId="0" fontId="0" fillId="0" borderId="0" xfId="0" applyFont="1" applyAlignment="1">
      <alignment/>
    </xf>
    <xf numFmtId="0" fontId="0" fillId="33" borderId="0" xfId="0" applyFill="1" applyAlignment="1">
      <alignment horizontal="center"/>
    </xf>
    <xf numFmtId="0" fontId="2" fillId="33" borderId="0" xfId="0" applyFont="1" applyFill="1" applyAlignment="1">
      <alignment horizontal="center"/>
    </xf>
    <xf numFmtId="0" fontId="2" fillId="33" borderId="0" xfId="0" applyFont="1" applyFill="1" applyAlignment="1">
      <alignment/>
    </xf>
    <xf numFmtId="0" fontId="0" fillId="33" borderId="0" xfId="0" applyFill="1" applyAlignment="1">
      <alignment/>
    </xf>
    <xf numFmtId="0" fontId="54" fillId="33" borderId="0" xfId="0" applyFont="1" applyFill="1" applyAlignment="1">
      <alignment/>
    </xf>
    <xf numFmtId="0" fontId="4" fillId="33" borderId="0" xfId="0" applyFont="1" applyFill="1" applyAlignment="1">
      <alignment horizontal="center"/>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textRotation="90" wrapText="1"/>
    </xf>
    <xf numFmtId="0" fontId="55" fillId="33" borderId="10" xfId="0" applyFont="1" applyFill="1" applyBorder="1" applyAlignment="1">
      <alignment horizontal="center"/>
    </xf>
    <xf numFmtId="0" fontId="55" fillId="33" borderId="11" xfId="0" applyFont="1" applyFill="1" applyBorder="1" applyAlignment="1">
      <alignment horizontal="center"/>
    </xf>
    <xf numFmtId="0" fontId="5" fillId="33" borderId="12" xfId="0" applyFont="1" applyFill="1" applyBorder="1" applyAlignment="1">
      <alignment horizontal="center" vertical="center" wrapText="1"/>
    </xf>
    <xf numFmtId="0" fontId="6" fillId="33" borderId="12" xfId="0" applyFont="1" applyFill="1" applyBorder="1" applyAlignment="1">
      <alignment horizontal="center" vertical="center" textRotation="90"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textRotation="90" wrapText="1"/>
    </xf>
    <xf numFmtId="0" fontId="6"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6" fillId="33" borderId="14" xfId="0" applyFont="1" applyFill="1" applyBorder="1" applyAlignment="1">
      <alignment horizontal="center" vertical="center" textRotation="90" wrapText="1"/>
    </xf>
    <xf numFmtId="0" fontId="5" fillId="33" borderId="13" xfId="0" applyFont="1" applyFill="1" applyBorder="1" applyAlignment="1">
      <alignment horizontal="center" vertical="center" textRotation="90" wrapText="1"/>
    </xf>
    <xf numFmtId="0" fontId="5" fillId="33" borderId="13" xfId="0" applyFont="1" applyFill="1" applyBorder="1" applyAlignment="1">
      <alignment horizontal="center" vertical="center" wrapText="1"/>
    </xf>
    <xf numFmtId="0" fontId="7" fillId="33" borderId="13" xfId="0" applyFont="1" applyFill="1" applyBorder="1" applyAlignment="1">
      <alignment horizontal="center" wrapText="1"/>
    </xf>
    <xf numFmtId="180" fontId="8" fillId="33" borderId="13" xfId="0" applyNumberFormat="1" applyFont="1" applyFill="1" applyBorder="1" applyAlignment="1">
      <alignment horizontal="center"/>
    </xf>
    <xf numFmtId="180" fontId="9" fillId="33" borderId="13" xfId="0" applyNumberFormat="1" applyFont="1" applyFill="1" applyBorder="1" applyAlignment="1">
      <alignment horizontal="center" wrapText="1"/>
    </xf>
    <xf numFmtId="180" fontId="8" fillId="33" borderId="13" xfId="0" applyNumberFormat="1" applyFont="1" applyFill="1" applyBorder="1" applyAlignment="1">
      <alignment horizontal="center" vertical="center" textRotation="90" wrapText="1"/>
    </xf>
    <xf numFmtId="180" fontId="10" fillId="33" borderId="13" xfId="0" applyNumberFormat="1" applyFont="1" applyFill="1" applyBorder="1" applyAlignment="1">
      <alignment horizontal="center" vertical="center" textRotation="90" wrapText="1"/>
    </xf>
    <xf numFmtId="180" fontId="9" fillId="33" borderId="13" xfId="0" applyNumberFormat="1" applyFont="1" applyFill="1" applyBorder="1" applyAlignment="1">
      <alignment horizontal="center" vertical="center" textRotation="90" wrapText="1"/>
    </xf>
    <xf numFmtId="180" fontId="11" fillId="33" borderId="13" xfId="0" applyNumberFormat="1" applyFont="1" applyFill="1" applyBorder="1" applyAlignment="1">
      <alignment horizontal="center" wrapText="1"/>
    </xf>
    <xf numFmtId="180" fontId="10" fillId="33" borderId="13" xfId="0" applyNumberFormat="1" applyFont="1" applyFill="1" applyBorder="1" applyAlignment="1">
      <alignment horizontal="center" wrapText="1"/>
    </xf>
    <xf numFmtId="180" fontId="6" fillId="33" borderId="13" xfId="0" applyNumberFormat="1" applyFont="1" applyFill="1" applyBorder="1" applyAlignment="1">
      <alignment horizontal="center" textRotation="90" wrapText="1"/>
    </xf>
    <xf numFmtId="180" fontId="7" fillId="33" borderId="13" xfId="0" applyNumberFormat="1" applyFont="1" applyFill="1" applyBorder="1" applyAlignment="1">
      <alignment horizontal="center" wrapText="1"/>
    </xf>
    <xf numFmtId="180" fontId="8" fillId="33" borderId="9" xfId="0" applyNumberFormat="1" applyFont="1" applyFill="1" applyBorder="1" applyAlignment="1">
      <alignment horizontal="center"/>
    </xf>
    <xf numFmtId="180" fontId="8" fillId="33" borderId="9" xfId="0" applyNumberFormat="1" applyFont="1" applyFill="1" applyBorder="1" applyAlignment="1">
      <alignment horizontal="center" vertical="center" textRotation="90" wrapText="1"/>
    </xf>
    <xf numFmtId="180" fontId="8" fillId="33" borderId="14" xfId="0" applyNumberFormat="1" applyFont="1" applyFill="1" applyBorder="1" applyAlignment="1">
      <alignment horizontal="center"/>
    </xf>
    <xf numFmtId="180" fontId="8" fillId="33" borderId="14" xfId="0" applyNumberFormat="1" applyFont="1" applyFill="1" applyBorder="1" applyAlignment="1">
      <alignment horizontal="center" vertical="center" textRotation="90" wrapText="1"/>
    </xf>
    <xf numFmtId="180" fontId="5" fillId="33" borderId="13"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6" fillId="33" borderId="0" xfId="0" applyFont="1" applyFill="1" applyBorder="1" applyAlignment="1">
      <alignment horizontal="left" vertical="center" textRotation="90" wrapText="1"/>
    </xf>
    <xf numFmtId="0" fontId="12" fillId="33" borderId="0" xfId="0" applyFont="1" applyFill="1" applyAlignment="1">
      <alignment/>
    </xf>
    <xf numFmtId="0" fontId="12" fillId="33" borderId="0" xfId="0" applyFont="1" applyFill="1" applyAlignment="1">
      <alignment wrapText="1"/>
    </xf>
    <xf numFmtId="0" fontId="0" fillId="33" borderId="0" xfId="0" applyFill="1" applyAlignment="1">
      <alignment wrapText="1"/>
    </xf>
    <xf numFmtId="0" fontId="9" fillId="33" borderId="0" xfId="0" applyFont="1" applyFill="1" applyAlignment="1">
      <alignment horizontal="left" vertical="top"/>
    </xf>
    <xf numFmtId="0" fontId="9" fillId="33" borderId="0" xfId="0" applyFont="1" applyFill="1" applyAlignment="1">
      <alignment horizontal="justify"/>
    </xf>
    <xf numFmtId="0" fontId="0" fillId="33" borderId="0" xfId="0" applyFill="1" applyAlignment="1">
      <alignment/>
    </xf>
    <xf numFmtId="0" fontId="13" fillId="33" borderId="0" xfId="0" applyFont="1" applyFill="1" applyAlignment="1">
      <alignment horizontal="justify"/>
    </xf>
    <xf numFmtId="0" fontId="54" fillId="33" borderId="0" xfId="0" applyFont="1" applyFill="1" applyAlignment="1">
      <alignment/>
    </xf>
    <xf numFmtId="0" fontId="14" fillId="33" borderId="0" xfId="0" applyFont="1" applyFill="1" applyAlignment="1">
      <alignment horizontal="center"/>
    </xf>
    <xf numFmtId="0" fontId="15" fillId="33" borderId="0" xfId="0" applyFont="1" applyFill="1" applyAlignment="1">
      <alignment horizontal="center"/>
    </xf>
    <xf numFmtId="0" fontId="6" fillId="33" borderId="15" xfId="0" applyFont="1" applyFill="1" applyBorder="1" applyAlignment="1">
      <alignment horizontal="center" vertical="center" wrapText="1"/>
    </xf>
    <xf numFmtId="181" fontId="6" fillId="33" borderId="0" xfId="0" applyNumberFormat="1" applyFont="1" applyFill="1" applyBorder="1" applyAlignment="1">
      <alignment horizontal="left" vertical="center" textRotation="90" wrapText="1"/>
    </xf>
    <xf numFmtId="0" fontId="9" fillId="33" borderId="0" xfId="0" applyFont="1" applyFill="1" applyAlignment="1">
      <alignment horizontal="left" vertical="top" wrapText="1"/>
    </xf>
    <xf numFmtId="0" fontId="49" fillId="33" borderId="13" xfId="0" applyFont="1" applyFill="1" applyBorder="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49" fillId="33" borderId="11" xfId="0" applyFont="1" applyFill="1" applyBorder="1" applyAlignment="1">
      <alignment wrapText="1"/>
    </xf>
    <xf numFmtId="0" fontId="49" fillId="33" borderId="15" xfId="0" applyFont="1" applyFill="1" applyBorder="1" applyAlignment="1">
      <alignment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180" fontId="0" fillId="33" borderId="0" xfId="0" applyNumberFormat="1" applyFill="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Примечание" xfId="22"/>
    <cellStyle name="Предупреждающий текст" xfId="23"/>
    <cellStyle name="Заголовок" xfId="24"/>
    <cellStyle name="Пояснительный текст" xfId="25"/>
    <cellStyle name="Заголовок 1" xfId="26"/>
    <cellStyle name="Заголовок 2" xfId="27"/>
    <cellStyle name="Заголовок 3" xfId="28"/>
    <cellStyle name="Заголовок 4" xfId="29"/>
    <cellStyle name="Ввод" xfId="30"/>
    <cellStyle name="Вывод" xfId="31"/>
    <cellStyle name="Вычисление" xfId="32"/>
    <cellStyle name="Проверить ячейку" xfId="33"/>
    <cellStyle name="Связанная ячейка" xfId="34"/>
    <cellStyle name="Итого" xfId="35"/>
    <cellStyle name="Хороший" xfId="36"/>
    <cellStyle name="Плохой" xfId="37"/>
    <cellStyle name="Нейтральный" xfId="38"/>
    <cellStyle name="Акцент1" xfId="39"/>
    <cellStyle name="20% — Акцент1" xfId="40"/>
    <cellStyle name="40% — Акцент1" xfId="41"/>
    <cellStyle name="60% — Акцент1" xfId="42"/>
    <cellStyle name="Акцент2" xfId="43"/>
    <cellStyle name="20% — Акцент2" xfId="44"/>
    <cellStyle name="40% — Акцент2" xfId="45"/>
    <cellStyle name="60% — Акцент2" xfId="46"/>
    <cellStyle name="Акцент3" xfId="47"/>
    <cellStyle name="20% — Акцент3" xfId="48"/>
    <cellStyle name="40% — Акцент3" xfId="49"/>
    <cellStyle name="60% — Акцент3" xfId="50"/>
    <cellStyle name="Акцент4" xfId="51"/>
    <cellStyle name="20% — Акцент4" xfId="52"/>
    <cellStyle name="40% — Акцент4" xfId="53"/>
    <cellStyle name="60% — Акцент4" xfId="54"/>
    <cellStyle name="Акцент5" xfId="55"/>
    <cellStyle name="20% — Акцент5" xfId="56"/>
    <cellStyle name="40% — Акцент5" xfId="57"/>
    <cellStyle name="60% — Акцент5" xfId="58"/>
    <cellStyle name="Акцент6" xfId="59"/>
    <cellStyle name="20% — Акцент6" xfId="60"/>
    <cellStyle name="40% — Акцент6" xfId="61"/>
    <cellStyle name="60% — Акцент6" xfId="62"/>
    <cellStyle name="Обычный 2" xfId="63"/>
    <cellStyle name="Обычный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sheetPr>
  <dimension ref="A2:AB38"/>
  <sheetViews>
    <sheetView tabSelected="1" zoomScaleSheetLayoutView="100" workbookViewId="0" topLeftCell="A28">
      <selection activeCell="G19" sqref="G19"/>
    </sheetView>
  </sheetViews>
  <sheetFormatPr defaultColWidth="8.8515625" defaultRowHeight="15"/>
  <cols>
    <col min="1" max="1" width="4.00390625" style="4" customWidth="1"/>
    <col min="2" max="2" width="19.140625" style="4" customWidth="1"/>
    <col min="3" max="3" width="13.28125" style="4" customWidth="1"/>
    <col min="4" max="4" width="5.421875" style="4" customWidth="1"/>
    <col min="5" max="5" width="4.57421875" style="4" customWidth="1"/>
    <col min="6" max="6" width="4.7109375" style="4" customWidth="1"/>
    <col min="7" max="7" width="5.140625" style="4" customWidth="1"/>
    <col min="8" max="8" width="5.421875" style="4" customWidth="1"/>
    <col min="9" max="9" width="6.140625" style="4" hidden="1" customWidth="1"/>
    <col min="10" max="10" width="6.421875" style="4" customWidth="1"/>
    <col min="11" max="11" width="4.7109375" style="4" customWidth="1"/>
    <col min="12" max="12" width="4.8515625" style="4" customWidth="1"/>
    <col min="13" max="13" width="4.140625" style="4" customWidth="1"/>
    <col min="14" max="14" width="4.28125" style="4" customWidth="1"/>
    <col min="15" max="15" width="3.140625" style="4" hidden="1" customWidth="1"/>
    <col min="16" max="16" width="5.57421875" style="4" customWidth="1"/>
    <col min="17" max="18" width="4.57421875" style="4" customWidth="1"/>
    <col min="19" max="19" width="4.28125" style="4" customWidth="1"/>
    <col min="20" max="20" width="4.140625" style="4" customWidth="1"/>
    <col min="21" max="21" width="3.140625" style="4" hidden="1" customWidth="1"/>
    <col min="22" max="22" width="4.8515625" style="4" customWidth="1"/>
    <col min="23" max="23" width="4.00390625" style="4" customWidth="1"/>
    <col min="24" max="24" width="4.28125" style="4" customWidth="1"/>
    <col min="25" max="25" width="5.140625" style="4" customWidth="1"/>
    <col min="26" max="26" width="6.00390625" style="4" customWidth="1"/>
    <col min="27" max="27" width="8.8515625" style="4" customWidth="1"/>
    <col min="28" max="28" width="13.140625" style="4" customWidth="1"/>
    <col min="29" max="16384" width="8.8515625" style="4" customWidth="1"/>
  </cols>
  <sheetData>
    <row r="2" spans="12:19" ht="15">
      <c r="L2" s="41"/>
      <c r="S2" s="41" t="s">
        <v>0</v>
      </c>
    </row>
    <row r="3" spans="12:19" ht="15">
      <c r="L3" s="41"/>
      <c r="S3" s="41" t="s">
        <v>1</v>
      </c>
    </row>
    <row r="4" spans="12:19" ht="15">
      <c r="L4" s="41"/>
      <c r="S4" s="41" t="s">
        <v>2</v>
      </c>
    </row>
    <row r="5" spans="12:19" ht="15">
      <c r="L5" s="41"/>
      <c r="S5" s="41" t="s">
        <v>3</v>
      </c>
    </row>
    <row r="6" spans="12:19" ht="15">
      <c r="L6" s="41"/>
      <c r="S6" s="41"/>
    </row>
    <row r="7" spans="12:19" ht="15">
      <c r="L7" s="41"/>
      <c r="S7" s="41" t="s">
        <v>4</v>
      </c>
    </row>
    <row r="8" spans="12:26" ht="76.5" customHeight="1">
      <c r="L8" s="42"/>
      <c r="M8" s="43"/>
      <c r="N8" s="43"/>
      <c r="O8" s="43"/>
      <c r="P8" s="43"/>
      <c r="S8" s="50" t="s">
        <v>5</v>
      </c>
      <c r="T8" s="50"/>
      <c r="U8" s="50"/>
      <c r="V8" s="50"/>
      <c r="W8" s="50"/>
      <c r="X8" s="50"/>
      <c r="Y8" s="50"/>
      <c r="Z8" s="50"/>
    </row>
    <row r="9" spans="7:26" ht="18.75" customHeight="1">
      <c r="G9" s="5"/>
      <c r="H9" s="5"/>
      <c r="I9" s="5"/>
      <c r="J9" s="5"/>
      <c r="K9" s="5"/>
      <c r="L9" s="44"/>
      <c r="M9" s="45"/>
      <c r="N9" s="45"/>
      <c r="O9" s="45"/>
      <c r="P9" s="45"/>
      <c r="Q9" s="5"/>
      <c r="R9" s="5"/>
      <c r="S9" s="44"/>
      <c r="T9" s="45"/>
      <c r="U9" s="43"/>
      <c r="V9" s="43"/>
      <c r="W9" s="43"/>
      <c r="X9" s="43"/>
      <c r="Y9" s="43"/>
      <c r="Z9" s="43"/>
    </row>
    <row r="10" spans="1:20" ht="18.75">
      <c r="A10" s="6"/>
      <c r="G10" s="5"/>
      <c r="H10" s="5"/>
      <c r="I10" s="5"/>
      <c r="J10" s="5"/>
      <c r="K10" s="5"/>
      <c r="L10" s="5"/>
      <c r="M10" s="46" t="s">
        <v>6</v>
      </c>
      <c r="N10" s="5"/>
      <c r="O10" s="5"/>
      <c r="P10" s="5"/>
      <c r="Q10" s="5"/>
      <c r="R10" s="5"/>
      <c r="S10" s="5"/>
      <c r="T10" s="5"/>
    </row>
    <row r="11" ht="15">
      <c r="M11" s="47"/>
    </row>
    <row r="12" spans="1:26" ht="18" customHeight="1">
      <c r="A12" s="7" t="s">
        <v>7</v>
      </c>
      <c r="B12" s="8" t="s">
        <v>8</v>
      </c>
      <c r="C12" s="8" t="s">
        <v>9</v>
      </c>
      <c r="D12" s="9" t="s">
        <v>10</v>
      </c>
      <c r="E12" s="10"/>
      <c r="F12" s="10"/>
      <c r="G12" s="10"/>
      <c r="H12" s="10"/>
      <c r="I12" s="10"/>
      <c r="J12" s="10"/>
      <c r="K12" s="10"/>
      <c r="L12" s="10"/>
      <c r="M12" s="10"/>
      <c r="N12" s="10"/>
      <c r="O12" s="10"/>
      <c r="P12" s="10"/>
      <c r="Q12" s="10"/>
      <c r="R12" s="10"/>
      <c r="S12" s="10"/>
      <c r="T12" s="10"/>
      <c r="U12" s="51"/>
      <c r="V12" s="52" t="s">
        <v>11</v>
      </c>
      <c r="W12" s="53"/>
      <c r="X12" s="53"/>
      <c r="Y12" s="53"/>
      <c r="Z12" s="59"/>
    </row>
    <row r="13" spans="1:26" ht="51.75" customHeight="1">
      <c r="A13" s="11"/>
      <c r="B13" s="12"/>
      <c r="C13" s="12"/>
      <c r="D13" s="13" t="s">
        <v>12</v>
      </c>
      <c r="E13" s="14"/>
      <c r="F13" s="14"/>
      <c r="G13" s="14"/>
      <c r="H13" s="14"/>
      <c r="I13" s="48"/>
      <c r="J13" s="16" t="s">
        <v>13</v>
      </c>
      <c r="K13" s="16"/>
      <c r="L13" s="16"/>
      <c r="M13" s="16"/>
      <c r="N13" s="16"/>
      <c r="O13" s="16"/>
      <c r="P13" s="13" t="s">
        <v>14</v>
      </c>
      <c r="Q13" s="54"/>
      <c r="R13" s="54"/>
      <c r="S13" s="54"/>
      <c r="T13" s="54"/>
      <c r="U13" s="55"/>
      <c r="V13" s="56"/>
      <c r="W13" s="57"/>
      <c r="X13" s="57"/>
      <c r="Y13" s="57"/>
      <c r="Z13" s="60"/>
    </row>
    <row r="14" spans="1:26" ht="21" customHeight="1">
      <c r="A14" s="11"/>
      <c r="B14" s="12"/>
      <c r="C14" s="12"/>
      <c r="D14" s="15" t="s">
        <v>15</v>
      </c>
      <c r="E14" s="16"/>
      <c r="F14" s="16"/>
      <c r="G14" s="16"/>
      <c r="H14" s="16"/>
      <c r="I14" s="16"/>
      <c r="J14" s="15" t="s">
        <v>15</v>
      </c>
      <c r="K14" s="16"/>
      <c r="L14" s="16"/>
      <c r="M14" s="16"/>
      <c r="N14" s="16"/>
      <c r="O14" s="16"/>
      <c r="P14" s="15" t="s">
        <v>15</v>
      </c>
      <c r="Q14" s="58"/>
      <c r="R14" s="58"/>
      <c r="S14" s="58"/>
      <c r="T14" s="58"/>
      <c r="U14" s="58"/>
      <c r="V14" s="15" t="s">
        <v>15</v>
      </c>
      <c r="W14" s="58"/>
      <c r="X14" s="58"/>
      <c r="Y14" s="58"/>
      <c r="Z14" s="58"/>
    </row>
    <row r="15" spans="1:26" ht="63" customHeight="1">
      <c r="A15" s="17"/>
      <c r="B15" s="18"/>
      <c r="C15" s="18"/>
      <c r="D15" s="15"/>
      <c r="E15" s="19">
        <v>2023</v>
      </c>
      <c r="F15" s="19">
        <v>2024</v>
      </c>
      <c r="G15" s="19">
        <v>2025</v>
      </c>
      <c r="H15" s="19">
        <v>2026</v>
      </c>
      <c r="I15" s="19" t="s">
        <v>16</v>
      </c>
      <c r="J15" s="15"/>
      <c r="K15" s="19" t="s">
        <v>17</v>
      </c>
      <c r="L15" s="19">
        <v>2024</v>
      </c>
      <c r="M15" s="19" t="s">
        <v>18</v>
      </c>
      <c r="N15" s="19">
        <v>2026</v>
      </c>
      <c r="O15" s="19">
        <v>2028</v>
      </c>
      <c r="P15" s="15"/>
      <c r="Q15" s="19" t="s">
        <v>17</v>
      </c>
      <c r="R15" s="19">
        <v>2024</v>
      </c>
      <c r="S15" s="19">
        <v>2025</v>
      </c>
      <c r="T15" s="19">
        <v>2026</v>
      </c>
      <c r="U15" s="19">
        <v>2028</v>
      </c>
      <c r="V15" s="15"/>
      <c r="W15" s="19">
        <v>2023</v>
      </c>
      <c r="X15" s="19">
        <v>2024</v>
      </c>
      <c r="Y15" s="19">
        <v>2025</v>
      </c>
      <c r="Z15" s="19">
        <v>2026</v>
      </c>
    </row>
    <row r="16" spans="1:26" ht="15">
      <c r="A16" s="20">
        <v>1</v>
      </c>
      <c r="B16" s="20">
        <f>A16+1</f>
        <v>2</v>
      </c>
      <c r="C16" s="20">
        <f>B16+1</f>
        <v>3</v>
      </c>
      <c r="D16" s="20">
        <f>C16+1</f>
        <v>4</v>
      </c>
      <c r="E16" s="20">
        <v>5</v>
      </c>
      <c r="F16" s="20">
        <f>E16+1</f>
        <v>6</v>
      </c>
      <c r="G16" s="20">
        <f>F16+1</f>
        <v>7</v>
      </c>
      <c r="H16" s="20">
        <f>G16+1</f>
        <v>8</v>
      </c>
      <c r="I16" s="20" t="e">
        <f>#REF!+1</f>
        <v>#REF!</v>
      </c>
      <c r="J16" s="20">
        <v>10</v>
      </c>
      <c r="K16" s="20">
        <v>11</v>
      </c>
      <c r="L16" s="20">
        <f>K16+1</f>
        <v>12</v>
      </c>
      <c r="M16" s="20">
        <f>L16+1</f>
        <v>13</v>
      </c>
      <c r="N16" s="20">
        <f>M16+1</f>
        <v>14</v>
      </c>
      <c r="O16" s="20" t="e">
        <f>#REF!+1</f>
        <v>#REF!</v>
      </c>
      <c r="P16" s="20">
        <v>16</v>
      </c>
      <c r="Q16" s="20">
        <v>17</v>
      </c>
      <c r="R16" s="20">
        <f>Q16+1</f>
        <v>18</v>
      </c>
      <c r="S16" s="20">
        <f>R16+1</f>
        <v>19</v>
      </c>
      <c r="T16" s="20">
        <f>S16+1</f>
        <v>20</v>
      </c>
      <c r="U16" s="20" t="e">
        <f>#REF!+1</f>
        <v>#REF!</v>
      </c>
      <c r="V16" s="20">
        <v>22</v>
      </c>
      <c r="W16" s="20">
        <v>23</v>
      </c>
      <c r="X16" s="20">
        <f>W16+1</f>
        <v>24</v>
      </c>
      <c r="Y16" s="20">
        <f>X16+1</f>
        <v>25</v>
      </c>
      <c r="Z16" s="20">
        <f>Y16+1</f>
        <v>26</v>
      </c>
    </row>
    <row r="17" spans="1:26" ht="34.5" customHeight="1">
      <c r="A17" s="21" t="s">
        <v>19</v>
      </c>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s="1" customFormat="1" ht="85.5" customHeight="1">
      <c r="A18" s="22" t="s">
        <v>20</v>
      </c>
      <c r="B18" s="23" t="s">
        <v>21</v>
      </c>
      <c r="C18" s="24" t="s">
        <v>22</v>
      </c>
      <c r="D18" s="25">
        <f>SUM(E18:I18)</f>
        <v>10205</v>
      </c>
      <c r="E18" s="26">
        <v>0</v>
      </c>
      <c r="F18" s="26">
        <v>10205</v>
      </c>
      <c r="G18" s="26">
        <v>0</v>
      </c>
      <c r="H18" s="26">
        <v>0</v>
      </c>
      <c r="I18" s="26">
        <v>0</v>
      </c>
      <c r="J18" s="25">
        <f>SUM(K18:O18)</f>
        <v>107986.04</v>
      </c>
      <c r="K18" s="26">
        <v>0</v>
      </c>
      <c r="L18" s="26">
        <v>40820</v>
      </c>
      <c r="M18" s="26">
        <v>67166.04</v>
      </c>
      <c r="N18" s="26">
        <v>0</v>
      </c>
      <c r="O18" s="26">
        <v>0</v>
      </c>
      <c r="P18" s="25">
        <f>SUM(Q18:T18)</f>
        <v>0</v>
      </c>
      <c r="Q18" s="26">
        <v>0</v>
      </c>
      <c r="R18" s="26">
        <v>0</v>
      </c>
      <c r="S18" s="26">
        <v>0</v>
      </c>
      <c r="T18" s="26">
        <v>0</v>
      </c>
      <c r="U18" s="26">
        <v>0</v>
      </c>
      <c r="V18" s="25">
        <f>SUM(W18:Z18)</f>
        <v>118191.04</v>
      </c>
      <c r="W18" s="26">
        <f>SUM(E18,K18,Q18)</f>
        <v>0</v>
      </c>
      <c r="X18" s="26">
        <f>SUM(F18,L18,R18)</f>
        <v>51025</v>
      </c>
      <c r="Y18" s="26">
        <f>(G18+M18+S18)</f>
        <v>67166.04</v>
      </c>
      <c r="Z18" s="26">
        <v>0</v>
      </c>
    </row>
    <row r="19" spans="1:26" s="1" customFormat="1" ht="88.5" customHeight="1">
      <c r="A19" s="27"/>
      <c r="B19" s="28" t="s">
        <v>23</v>
      </c>
      <c r="C19" s="29"/>
      <c r="D19" s="25">
        <f>D18</f>
        <v>10205</v>
      </c>
      <c r="E19" s="25">
        <f>E18</f>
        <v>0</v>
      </c>
      <c r="F19" s="25">
        <f>F18</f>
        <v>10205</v>
      </c>
      <c r="G19" s="25">
        <v>0</v>
      </c>
      <c r="H19" s="25">
        <v>0</v>
      </c>
      <c r="I19" s="25">
        <v>0</v>
      </c>
      <c r="J19" s="25">
        <f>J18</f>
        <v>107986.04</v>
      </c>
      <c r="K19" s="25">
        <v>0</v>
      </c>
      <c r="L19" s="25">
        <f>L18</f>
        <v>40820</v>
      </c>
      <c r="M19" s="25">
        <f>M18</f>
        <v>67166.04</v>
      </c>
      <c r="N19" s="25">
        <v>0</v>
      </c>
      <c r="O19" s="25">
        <v>0</v>
      </c>
      <c r="P19" s="25">
        <f>P18</f>
        <v>0</v>
      </c>
      <c r="Q19" s="25">
        <v>0</v>
      </c>
      <c r="R19" s="25">
        <v>0</v>
      </c>
      <c r="S19" s="25">
        <v>0</v>
      </c>
      <c r="T19" s="25">
        <v>0</v>
      </c>
      <c r="U19" s="25">
        <v>0</v>
      </c>
      <c r="V19" s="25">
        <f>V18</f>
        <v>118191.04</v>
      </c>
      <c r="W19" s="25">
        <f>W18</f>
        <v>0</v>
      </c>
      <c r="X19" s="25">
        <f>X18</f>
        <v>51025</v>
      </c>
      <c r="Y19" s="25">
        <f>Y18</f>
        <v>67166.04</v>
      </c>
      <c r="Z19" s="25">
        <v>0</v>
      </c>
    </row>
    <row r="20" spans="1:26" ht="55.5" customHeight="1">
      <c r="A20" s="30" t="s">
        <v>24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8" s="1" customFormat="1" ht="219" customHeight="1">
      <c r="A21" s="31" t="s">
        <v>25</v>
      </c>
      <c r="B21" s="23" t="s">
        <v>26</v>
      </c>
      <c r="C21" s="32" t="s">
        <v>22</v>
      </c>
      <c r="D21" s="25">
        <f>SUM(E21:I21)</f>
        <v>2640.27396</v>
      </c>
      <c r="E21" s="26">
        <v>2640.27396</v>
      </c>
      <c r="F21" s="26">
        <v>0</v>
      </c>
      <c r="G21" s="26">
        <v>0</v>
      </c>
      <c r="H21" s="26">
        <v>0</v>
      </c>
      <c r="I21" s="26">
        <v>0</v>
      </c>
      <c r="J21" s="25">
        <f>SUM(K21:O21)</f>
        <v>62732.22633</v>
      </c>
      <c r="K21" s="26">
        <v>62732.22633</v>
      </c>
      <c r="L21" s="26">
        <v>0</v>
      </c>
      <c r="M21" s="26">
        <v>0</v>
      </c>
      <c r="N21" s="26">
        <v>0</v>
      </c>
      <c r="O21" s="26">
        <v>0</v>
      </c>
      <c r="P21" s="25">
        <f>SUM(Q21:U21)</f>
        <v>0</v>
      </c>
      <c r="Q21" s="26">
        <v>0</v>
      </c>
      <c r="R21" s="26">
        <v>0</v>
      </c>
      <c r="S21" s="26">
        <v>0</v>
      </c>
      <c r="T21" s="26">
        <v>0</v>
      </c>
      <c r="U21" s="26">
        <v>0</v>
      </c>
      <c r="V21" s="25">
        <f>SUM(W21:Z21)</f>
        <v>65372.500289999996</v>
      </c>
      <c r="W21" s="26">
        <f>E21+K21+Q21</f>
        <v>65372.500289999996</v>
      </c>
      <c r="X21" s="26">
        <v>0</v>
      </c>
      <c r="Y21" s="26">
        <v>0</v>
      </c>
      <c r="Z21" s="26">
        <v>0</v>
      </c>
      <c r="AB21" s="61"/>
    </row>
    <row r="22" spans="1:28" s="1" customFormat="1" ht="61.5" customHeight="1">
      <c r="A22" s="33"/>
      <c r="B22" s="23" t="s">
        <v>27</v>
      </c>
      <c r="C22" s="34"/>
      <c r="D22" s="25">
        <f>SUM(E22:I22)</f>
        <v>329.85813</v>
      </c>
      <c r="E22" s="26">
        <v>329.85813</v>
      </c>
      <c r="F22" s="26">
        <v>0</v>
      </c>
      <c r="G22" s="26">
        <v>0</v>
      </c>
      <c r="H22" s="26">
        <v>0</v>
      </c>
      <c r="I22" s="26"/>
      <c r="J22" s="25">
        <f>SUM(K22:O22)</f>
        <v>4884.30872</v>
      </c>
      <c r="K22" s="26">
        <v>4884.30872</v>
      </c>
      <c r="L22" s="26">
        <v>0</v>
      </c>
      <c r="M22" s="26">
        <v>0</v>
      </c>
      <c r="N22" s="26">
        <v>0</v>
      </c>
      <c r="O22" s="26"/>
      <c r="P22" s="25">
        <f>SUM(Q22:U22)</f>
        <v>0</v>
      </c>
      <c r="Q22" s="26">
        <v>0</v>
      </c>
      <c r="R22" s="26">
        <v>0</v>
      </c>
      <c r="S22" s="26">
        <v>0</v>
      </c>
      <c r="T22" s="26">
        <v>0</v>
      </c>
      <c r="U22" s="26"/>
      <c r="V22" s="25">
        <f>SUM(W22:Z22)</f>
        <v>5214.16685</v>
      </c>
      <c r="W22" s="26">
        <f>SUM(E22,K22,Q22)</f>
        <v>5214.16685</v>
      </c>
      <c r="X22" s="26">
        <v>0</v>
      </c>
      <c r="Y22" s="26">
        <v>0</v>
      </c>
      <c r="Z22" s="26">
        <v>0</v>
      </c>
      <c r="AB22" s="61"/>
    </row>
    <row r="23" spans="1:26" s="1" customFormat="1" ht="87" customHeight="1">
      <c r="A23" s="27"/>
      <c r="B23" s="28" t="s">
        <v>23</v>
      </c>
      <c r="C23" s="35"/>
      <c r="D23" s="25">
        <f>D21</f>
        <v>2640.27396</v>
      </c>
      <c r="E23" s="25">
        <f>E21</f>
        <v>2640.27396</v>
      </c>
      <c r="F23" s="25">
        <v>0</v>
      </c>
      <c r="G23" s="25">
        <v>0</v>
      </c>
      <c r="H23" s="25">
        <v>0</v>
      </c>
      <c r="I23" s="25">
        <v>0</v>
      </c>
      <c r="J23" s="25">
        <f>J21</f>
        <v>62732.22633</v>
      </c>
      <c r="K23" s="25">
        <f>K21</f>
        <v>62732.22633</v>
      </c>
      <c r="L23" s="25">
        <v>0</v>
      </c>
      <c r="M23" s="25">
        <v>0</v>
      </c>
      <c r="N23" s="25">
        <v>0</v>
      </c>
      <c r="O23" s="25">
        <v>0</v>
      </c>
      <c r="P23" s="25">
        <f>P21</f>
        <v>0</v>
      </c>
      <c r="Q23" s="25">
        <f>Q21</f>
        <v>0</v>
      </c>
      <c r="R23" s="25">
        <v>0</v>
      </c>
      <c r="S23" s="25">
        <v>0</v>
      </c>
      <c r="T23" s="25">
        <v>0</v>
      </c>
      <c r="U23" s="25">
        <v>0</v>
      </c>
      <c r="V23" s="25">
        <f>V21</f>
        <v>65372.500289999996</v>
      </c>
      <c r="W23" s="25">
        <f>W21</f>
        <v>65372.500289999996</v>
      </c>
      <c r="X23" s="25">
        <v>0</v>
      </c>
      <c r="Y23" s="25">
        <v>0</v>
      </c>
      <c r="Z23" s="25">
        <v>0</v>
      </c>
    </row>
    <row r="24" spans="1:26" ht="33.75" customHeight="1">
      <c r="A24" s="30" t="s">
        <v>28</v>
      </c>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s="1" customFormat="1" ht="99.75" customHeight="1">
      <c r="A25" s="27" t="s">
        <v>29</v>
      </c>
      <c r="B25" s="23" t="s">
        <v>30</v>
      </c>
      <c r="C25" s="24" t="s">
        <v>22</v>
      </c>
      <c r="D25" s="25">
        <f>SUM(E25:I25)</f>
        <v>7000</v>
      </c>
      <c r="E25" s="26">
        <v>0</v>
      </c>
      <c r="F25" s="26">
        <v>2000</v>
      </c>
      <c r="G25" s="26">
        <v>2500</v>
      </c>
      <c r="H25" s="26">
        <v>2500</v>
      </c>
      <c r="I25" s="26">
        <v>0</v>
      </c>
      <c r="J25" s="25">
        <f>SUM(K25:N25)</f>
        <v>28000</v>
      </c>
      <c r="K25" s="26">
        <v>0</v>
      </c>
      <c r="L25" s="26">
        <v>8000</v>
      </c>
      <c r="M25" s="26">
        <v>10000</v>
      </c>
      <c r="N25" s="26">
        <v>10000</v>
      </c>
      <c r="O25" s="26">
        <v>0</v>
      </c>
      <c r="P25" s="26">
        <v>0</v>
      </c>
      <c r="Q25" s="26">
        <v>0</v>
      </c>
      <c r="R25" s="26">
        <v>0</v>
      </c>
      <c r="S25" s="26">
        <v>0</v>
      </c>
      <c r="T25" s="26">
        <v>0</v>
      </c>
      <c r="U25" s="26">
        <v>0</v>
      </c>
      <c r="V25" s="25">
        <f>SUM(W25:Z25)</f>
        <v>35000</v>
      </c>
      <c r="W25" s="26">
        <f>E25+K25+Q25</f>
        <v>0</v>
      </c>
      <c r="X25" s="26">
        <f>F25+L25+R25</f>
        <v>10000</v>
      </c>
      <c r="Y25" s="26">
        <f>G25+M25+S25</f>
        <v>12500</v>
      </c>
      <c r="Z25" s="26">
        <f>H25+N25+T25</f>
        <v>12500</v>
      </c>
    </row>
    <row r="26" spans="1:26" s="1" customFormat="1" ht="102.75" customHeight="1">
      <c r="A26" s="27" t="s">
        <v>31</v>
      </c>
      <c r="B26" s="23" t="s">
        <v>32</v>
      </c>
      <c r="C26" s="24" t="s">
        <v>22</v>
      </c>
      <c r="D26" s="25">
        <f>SUM(E26:H26)</f>
        <v>0</v>
      </c>
      <c r="E26" s="26">
        <v>0</v>
      </c>
      <c r="F26" s="26">
        <v>0</v>
      </c>
      <c r="G26" s="26">
        <v>0</v>
      </c>
      <c r="H26" s="26">
        <v>0</v>
      </c>
      <c r="I26" s="26"/>
      <c r="J26" s="25">
        <v>0</v>
      </c>
      <c r="K26" s="26">
        <v>0</v>
      </c>
      <c r="L26" s="26">
        <v>0</v>
      </c>
      <c r="M26" s="26">
        <v>0</v>
      </c>
      <c r="N26" s="26">
        <v>0</v>
      </c>
      <c r="O26" s="26"/>
      <c r="P26" s="25">
        <v>0</v>
      </c>
      <c r="Q26" s="26">
        <v>0</v>
      </c>
      <c r="R26" s="26">
        <v>0</v>
      </c>
      <c r="S26" s="26">
        <v>0</v>
      </c>
      <c r="T26" s="26">
        <v>0</v>
      </c>
      <c r="U26" s="26"/>
      <c r="V26" s="25">
        <f>SUM(W26:Z26)</f>
        <v>0</v>
      </c>
      <c r="W26" s="26">
        <v>0</v>
      </c>
      <c r="X26" s="26">
        <v>0</v>
      </c>
      <c r="Y26" s="26">
        <v>0</v>
      </c>
      <c r="Z26" s="26">
        <v>0</v>
      </c>
    </row>
    <row r="27" spans="1:26" s="1" customFormat="1" ht="99.75" customHeight="1">
      <c r="A27" s="27" t="s">
        <v>33</v>
      </c>
      <c r="B27" s="23" t="s">
        <v>34</v>
      </c>
      <c r="C27" s="24" t="s">
        <v>22</v>
      </c>
      <c r="D27" s="25">
        <f>SUM(E27:H27)</f>
        <v>0</v>
      </c>
      <c r="E27" s="26">
        <v>0</v>
      </c>
      <c r="F27" s="26">
        <v>0</v>
      </c>
      <c r="G27" s="26">
        <v>0</v>
      </c>
      <c r="H27" s="26">
        <v>0</v>
      </c>
      <c r="I27" s="26"/>
      <c r="J27" s="25">
        <v>0</v>
      </c>
      <c r="K27" s="26">
        <v>0</v>
      </c>
      <c r="L27" s="26">
        <v>0</v>
      </c>
      <c r="M27" s="26">
        <v>0</v>
      </c>
      <c r="N27" s="26">
        <v>0</v>
      </c>
      <c r="O27" s="26"/>
      <c r="P27" s="25">
        <v>0</v>
      </c>
      <c r="Q27" s="26">
        <v>0</v>
      </c>
      <c r="R27" s="26">
        <v>0</v>
      </c>
      <c r="S27" s="26">
        <v>0</v>
      </c>
      <c r="T27" s="26">
        <v>0</v>
      </c>
      <c r="U27" s="26"/>
      <c r="V27" s="25">
        <f>SUM(W27:Z27)</f>
        <v>0</v>
      </c>
      <c r="W27" s="26">
        <v>0</v>
      </c>
      <c r="X27" s="26">
        <v>0</v>
      </c>
      <c r="Y27" s="26">
        <v>0</v>
      </c>
      <c r="Z27" s="26">
        <v>0</v>
      </c>
    </row>
    <row r="28" spans="1:26" s="1" customFormat="1" ht="83.25" customHeight="1">
      <c r="A28" s="27"/>
      <c r="B28" s="28" t="s">
        <v>23</v>
      </c>
      <c r="C28" s="35"/>
      <c r="D28" s="25">
        <f>SUM(E28:H28)</f>
        <v>7000</v>
      </c>
      <c r="E28" s="25">
        <v>0</v>
      </c>
      <c r="F28" s="25">
        <f>F25</f>
        <v>2000</v>
      </c>
      <c r="G28" s="25">
        <f>G25</f>
        <v>2500</v>
      </c>
      <c r="H28" s="25">
        <f>H25</f>
        <v>2500</v>
      </c>
      <c r="I28" s="25">
        <f aca="true" t="shared" si="0" ref="I28:Z28">I25</f>
        <v>0</v>
      </c>
      <c r="J28" s="25">
        <f t="shared" si="0"/>
        <v>28000</v>
      </c>
      <c r="K28" s="25">
        <f t="shared" si="0"/>
        <v>0</v>
      </c>
      <c r="L28" s="25">
        <f t="shared" si="0"/>
        <v>8000</v>
      </c>
      <c r="M28" s="25">
        <f t="shared" si="0"/>
        <v>10000</v>
      </c>
      <c r="N28" s="25">
        <f t="shared" si="0"/>
        <v>10000</v>
      </c>
      <c r="O28" s="25">
        <f t="shared" si="0"/>
        <v>0</v>
      </c>
      <c r="P28" s="25">
        <f t="shared" si="0"/>
        <v>0</v>
      </c>
      <c r="Q28" s="25">
        <f t="shared" si="0"/>
        <v>0</v>
      </c>
      <c r="R28" s="25">
        <f t="shared" si="0"/>
        <v>0</v>
      </c>
      <c r="S28" s="25">
        <f t="shared" si="0"/>
        <v>0</v>
      </c>
      <c r="T28" s="25">
        <f t="shared" si="0"/>
        <v>0</v>
      </c>
      <c r="U28" s="25">
        <f t="shared" si="0"/>
        <v>0</v>
      </c>
      <c r="V28" s="25">
        <f t="shared" si="0"/>
        <v>35000</v>
      </c>
      <c r="W28" s="25">
        <f t="shared" si="0"/>
        <v>0</v>
      </c>
      <c r="X28" s="25">
        <f t="shared" si="0"/>
        <v>10000</v>
      </c>
      <c r="Y28" s="25">
        <f t="shared" si="0"/>
        <v>12500</v>
      </c>
      <c r="Z28" s="25">
        <f t="shared" si="0"/>
        <v>12500</v>
      </c>
    </row>
    <row r="29" spans="1:26" ht="36" customHeight="1">
      <c r="A29" s="30" t="s">
        <v>35</v>
      </c>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s="1" customFormat="1" ht="87.75" customHeight="1">
      <c r="A30" s="27" t="s">
        <v>36</v>
      </c>
      <c r="B30" s="23" t="s">
        <v>37</v>
      </c>
      <c r="C30" s="24" t="s">
        <v>22</v>
      </c>
      <c r="D30" s="25">
        <f>SUM(E30:I30)</f>
        <v>2.8</v>
      </c>
      <c r="E30" s="26">
        <v>2.8</v>
      </c>
      <c r="F30" s="26">
        <v>0</v>
      </c>
      <c r="G30" s="26">
        <v>0</v>
      </c>
      <c r="H30" s="26">
        <v>0</v>
      </c>
      <c r="I30" s="26">
        <v>0</v>
      </c>
      <c r="J30" s="25">
        <v>0</v>
      </c>
      <c r="K30" s="26">
        <v>0</v>
      </c>
      <c r="L30" s="26">
        <v>0</v>
      </c>
      <c r="M30" s="26">
        <v>0</v>
      </c>
      <c r="N30" s="26">
        <v>0</v>
      </c>
      <c r="O30" s="26">
        <v>0</v>
      </c>
      <c r="P30" s="25">
        <v>0</v>
      </c>
      <c r="Q30" s="26">
        <v>0</v>
      </c>
      <c r="R30" s="26">
        <v>0</v>
      </c>
      <c r="S30" s="26">
        <v>0</v>
      </c>
      <c r="T30" s="26">
        <v>0</v>
      </c>
      <c r="U30" s="26">
        <v>0</v>
      </c>
      <c r="V30" s="25">
        <f>SUM(W30:Z30)</f>
        <v>2.8</v>
      </c>
      <c r="W30" s="26">
        <f>SUM(E30,K30,Q30)</f>
        <v>2.8</v>
      </c>
      <c r="X30" s="26">
        <v>0</v>
      </c>
      <c r="Y30" s="26">
        <v>0</v>
      </c>
      <c r="Z30" s="26">
        <v>0</v>
      </c>
    </row>
    <row r="31" spans="1:26" s="1" customFormat="1" ht="87.75" customHeight="1">
      <c r="A31" s="27"/>
      <c r="B31" s="28" t="s">
        <v>23</v>
      </c>
      <c r="C31" s="35"/>
      <c r="D31" s="25">
        <f>SUM(E31:H31)</f>
        <v>2.8</v>
      </c>
      <c r="E31" s="25">
        <v>2.8</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f>SUM(W31:Z31)</f>
        <v>2.8</v>
      </c>
      <c r="W31" s="25">
        <f>SUM(E31,K31,Q31)</f>
        <v>2.8</v>
      </c>
      <c r="X31" s="25">
        <v>0</v>
      </c>
      <c r="Y31" s="25">
        <v>0</v>
      </c>
      <c r="Z31" s="25">
        <v>0</v>
      </c>
    </row>
    <row r="32" spans="1:26" s="2" customFormat="1" ht="83.25" customHeight="1">
      <c r="A32" s="35"/>
      <c r="B32" s="28" t="s">
        <v>38</v>
      </c>
      <c r="C32" s="35"/>
      <c r="D32" s="25">
        <f>SUM(E32:I32)</f>
        <v>19848.07396</v>
      </c>
      <c r="E32" s="25">
        <f>E19+E23+E28+E31</f>
        <v>2643.07396</v>
      </c>
      <c r="F32" s="25">
        <f>F19+F23+F28</f>
        <v>12205</v>
      </c>
      <c r="G32" s="25">
        <f>G19+G23+G28</f>
        <v>2500</v>
      </c>
      <c r="H32" s="25">
        <f>H19+H23+H28</f>
        <v>2500</v>
      </c>
      <c r="I32" s="25">
        <f>I19+I23+I28</f>
        <v>0</v>
      </c>
      <c r="J32" s="25">
        <f>SUM(K32:O32)</f>
        <v>198718.26633</v>
      </c>
      <c r="K32" s="25">
        <f aca="true" t="shared" si="1" ref="K32:O32">K19+K23+K28</f>
        <v>62732.22633</v>
      </c>
      <c r="L32" s="25">
        <f t="shared" si="1"/>
        <v>48820</v>
      </c>
      <c r="M32" s="25">
        <f t="shared" si="1"/>
        <v>77166.04</v>
      </c>
      <c r="N32" s="25">
        <f t="shared" si="1"/>
        <v>10000</v>
      </c>
      <c r="O32" s="25">
        <f t="shared" si="1"/>
        <v>0</v>
      </c>
      <c r="P32" s="25">
        <f>SUM(Q32:U32)</f>
        <v>0</v>
      </c>
      <c r="Q32" s="25">
        <f aca="true" t="shared" si="2" ref="Q32:U32">Q19+Q23+Q28</f>
        <v>0</v>
      </c>
      <c r="R32" s="25">
        <f t="shared" si="2"/>
        <v>0</v>
      </c>
      <c r="S32" s="25">
        <f t="shared" si="2"/>
        <v>0</v>
      </c>
      <c r="T32" s="25">
        <f t="shared" si="2"/>
        <v>0</v>
      </c>
      <c r="U32" s="25">
        <f t="shared" si="2"/>
        <v>0</v>
      </c>
      <c r="V32" s="25">
        <f>SUM(W32:Z32)</f>
        <v>218566.34029</v>
      </c>
      <c r="W32" s="25">
        <f>W19+W23+W28+W31</f>
        <v>65375.30029</v>
      </c>
      <c r="X32" s="25">
        <f>X19+X23+X28</f>
        <v>61025</v>
      </c>
      <c r="Y32" s="25">
        <f>Y19+Y23+Y28</f>
        <v>79666.04</v>
      </c>
      <c r="Z32" s="25">
        <f>Z19+Z23+Z28</f>
        <v>12500</v>
      </c>
    </row>
    <row r="33" spans="1:26" s="3" customFormat="1" ht="9" customHeight="1">
      <c r="A33" s="36"/>
      <c r="B33" s="36"/>
      <c r="C33" s="36"/>
      <c r="D33" s="37"/>
      <c r="E33" s="37"/>
      <c r="F33" s="37"/>
      <c r="G33" s="37"/>
      <c r="H33" s="37"/>
      <c r="I33" s="37" t="s">
        <v>39</v>
      </c>
      <c r="J33" s="37"/>
      <c r="K33" s="37"/>
      <c r="L33" s="37"/>
      <c r="M33" s="37"/>
      <c r="N33" s="37"/>
      <c r="O33" s="37"/>
      <c r="P33" s="49"/>
      <c r="Q33" s="37"/>
      <c r="R33" s="37"/>
      <c r="S33" s="37"/>
      <c r="T33" s="37"/>
      <c r="U33" s="37"/>
      <c r="V33" s="49"/>
      <c r="W33" s="37"/>
      <c r="X33" s="37"/>
      <c r="Y33" s="37"/>
      <c r="Z33" s="37"/>
    </row>
    <row r="34" ht="30.75" customHeight="1">
      <c r="A34" s="38" t="s">
        <v>40</v>
      </c>
    </row>
    <row r="35" ht="17.25" customHeight="1">
      <c r="A35" s="38" t="s">
        <v>41</v>
      </c>
    </row>
    <row r="36" spans="1:26" ht="18.75" customHeight="1">
      <c r="A36" s="39" t="s">
        <v>42</v>
      </c>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ht="15">
      <c r="A37" s="38"/>
    </row>
    <row r="38" ht="15">
      <c r="Z38" s="4" t="s">
        <v>43</v>
      </c>
    </row>
  </sheetData>
  <sheetProtection/>
  <mergeCells count="24">
    <mergeCell ref="S8:Z8"/>
    <mergeCell ref="D12:T12"/>
    <mergeCell ref="D13:I13"/>
    <mergeCell ref="J13:O13"/>
    <mergeCell ref="P13:U13"/>
    <mergeCell ref="E14:I14"/>
    <mergeCell ref="K14:O14"/>
    <mergeCell ref="Q14:U14"/>
    <mergeCell ref="W14:Z14"/>
    <mergeCell ref="A17:Z17"/>
    <mergeCell ref="A20:Z20"/>
    <mergeCell ref="A24:Z24"/>
    <mergeCell ref="A29:Z29"/>
    <mergeCell ref="A36:Z36"/>
    <mergeCell ref="A12:A15"/>
    <mergeCell ref="A21:A22"/>
    <mergeCell ref="B12:B15"/>
    <mergeCell ref="C12:C15"/>
    <mergeCell ref="C21:C22"/>
    <mergeCell ref="D14:D15"/>
    <mergeCell ref="J14:J15"/>
    <mergeCell ref="P14:P15"/>
    <mergeCell ref="V14:V15"/>
    <mergeCell ref="V12:Z13"/>
  </mergeCells>
  <printOptions horizontalCentered="1"/>
  <pageMargins left="0" right="0.11811023622047245" top="0.15748031496062992" bottom="0.11811023622047245" header="0.31496062992125984" footer="0.11811023622047245"/>
  <pageSetup fitToHeight="2" orientation="landscape"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КУИГ</dc:creator>
  <cp:keywords/>
  <dc:description/>
  <cp:lastModifiedBy>Leo Grig</cp:lastModifiedBy>
  <cp:lastPrinted>2024-02-09T07:18:00Z</cp:lastPrinted>
  <dcterms:created xsi:type="dcterms:W3CDTF">2022-10-18T07:32:00Z</dcterms:created>
  <dcterms:modified xsi:type="dcterms:W3CDTF">2024-02-13T09:21:44Z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I">
    <vt:lpwstr>FE14D2C42A4247429C62B668B4FD69DA_13</vt:lpwstr>
  </property>
  <property fmtid="{D5CDD505-2E9C-101B-9397-08002B2CF9AE}" pid="4" name="KSOProductBuildV">
    <vt:lpwstr>1049-12.2.0.13431</vt:lpwstr>
  </property>
</Properties>
</file>