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085" tabRatio="500" activeTab="0"/>
  </bookViews>
  <sheets>
    <sheet name="Лист1" sheetId="1" r:id="rId1"/>
  </sheets>
  <definedNames>
    <definedName name="_xlnm.Print_Titles" localSheetId="0">'Лист1'!$4:$8</definedName>
    <definedName name="_xlnm.Print_Area" localSheetId="0">'Лист1'!$A$1:$O$61</definedName>
  </definedNames>
  <calcPr fullCalcOnLoad="1"/>
</workbook>
</file>

<file path=xl/sharedStrings.xml><?xml version="1.0" encoding="utf-8"?>
<sst xmlns="http://schemas.openxmlformats.org/spreadsheetml/2006/main" count="145" uniqueCount="92">
  <si>
    <t>№ п/п</t>
  </si>
  <si>
    <t xml:space="preserve">Наименование мероприятия </t>
  </si>
  <si>
    <t>Источник финансового обеспечения, тыс.руб.</t>
  </si>
  <si>
    <t>Итого</t>
  </si>
  <si>
    <t>Бюджетные ассигнования бюджета города</t>
  </si>
  <si>
    <t>Бюджетные ассигнования областного бюджета*</t>
  </si>
  <si>
    <t>Финансовое обеспечение всего</t>
  </si>
  <si>
    <t>1.1.</t>
  </si>
  <si>
    <t xml:space="preserve">Разработка дизайн-проектов благоустройства общественных территорий общего пользования с независимой экспертизой сметной документации
</t>
  </si>
  <si>
    <t>МКУ «ДИИП» (по согласованию)</t>
  </si>
  <si>
    <t>1.2.</t>
  </si>
  <si>
    <t xml:space="preserve">Независимая экспертиза сметной документации
(благоустройство общественных территорий общего пользования) 
</t>
  </si>
  <si>
    <t>1.3.</t>
  </si>
  <si>
    <t xml:space="preserve">Благоустройство общественных территорий общего пользования.
</t>
  </si>
  <si>
    <t>1.4.</t>
  </si>
  <si>
    <t xml:space="preserve">Разработка эскизных проектов благоустройства общественных территорий общего пользования. 
</t>
  </si>
  <si>
    <t>1.5.</t>
  </si>
  <si>
    <t>Авторский надзор благоустройства общественных территорий</t>
  </si>
  <si>
    <t>1.6.</t>
  </si>
  <si>
    <t>Изготовление документации для ввода объектов в эксплуатацию</t>
  </si>
  <si>
    <t xml:space="preserve">Итого по мероприятию:
</t>
  </si>
  <si>
    <t>2.1.</t>
  </si>
  <si>
    <t>Благоустройство дворовых территорий многоквартирных домов в том числе :</t>
  </si>
  <si>
    <t>2.1.1.</t>
  </si>
  <si>
    <t>В рамках минимального перечня работ по благоустройству дворовых территорий</t>
  </si>
  <si>
    <t xml:space="preserve">Комитет по ЖКК, МКУ "Городские дороги"
</t>
  </si>
  <si>
    <t>2.1.2.</t>
  </si>
  <si>
    <t>В рамках дополнительного перечня работ по благоустройству дворовых территорий</t>
  </si>
  <si>
    <t>2.2.</t>
  </si>
  <si>
    <t xml:space="preserve">Независимая экспертиза сметной документации
(благоустройство дворовых территорий) 
</t>
  </si>
  <si>
    <t>3.1.</t>
  </si>
  <si>
    <t xml:space="preserve">Субсидии на финансовое обеспечение затрат в связи с выполнением работ по разработке дизайн-проектов благоустройства территорий ТОС. 
</t>
  </si>
  <si>
    <t>МКУ «УРСП» (по согласованию)</t>
  </si>
  <si>
    <t xml:space="preserve">3.2.
</t>
  </si>
  <si>
    <t xml:space="preserve">Субсидии на финансовое обеспечение затрат по независимой экспертизе сметной документации
(благоустройство территорий ТОС)
</t>
  </si>
  <si>
    <t>3.3.</t>
  </si>
  <si>
    <t>МКУ "Гордские дороги"</t>
  </si>
  <si>
    <t>4.Основное мероприятие «Реализация регионального проекта «Формирование комфортной городской среды», направленного на достижение соответствующих результатов  реализации федерального проекта «Формирование комфортной городской среды»</t>
  </si>
  <si>
    <t>4.1.</t>
  </si>
  <si>
    <t>4.2.</t>
  </si>
  <si>
    <t>4.3.</t>
  </si>
  <si>
    <t>4.4.</t>
  </si>
  <si>
    <t>Технологическое присоединение объектов благоустройства общественных территорий общего пользования</t>
  </si>
  <si>
    <t>4.5.</t>
  </si>
  <si>
    <t>Электроснабжение объектов благоустройства общественных территорий общего пользования</t>
  </si>
  <si>
    <t>4.6.</t>
  </si>
  <si>
    <t>4.7.</t>
  </si>
  <si>
    <t xml:space="preserve">МКУ "ДИИП"
</t>
  </si>
  <si>
    <t>4.6.1.</t>
  </si>
  <si>
    <t xml:space="preserve"> МКУ "Городские дороги"
</t>
  </si>
  <si>
    <t>4.6.2.</t>
  </si>
  <si>
    <t>4.8.</t>
  </si>
  <si>
    <t>Авторский надзор благоустройства дворовых территорий</t>
  </si>
  <si>
    <t>5.1.</t>
  </si>
  <si>
    <t>Ремонт подъездных путей</t>
  </si>
  <si>
    <t>5.2.</t>
  </si>
  <si>
    <t>Благоустройство  территорий общего пользования</t>
  </si>
  <si>
    <t>5.3.</t>
  </si>
  <si>
    <t xml:space="preserve">Проведение работ по образованию земельных участков, на которых расположены многоквартирные дома, работы по благоустройству дворовых территорий которых софинансируются из бюджета субъекта Российской Федерации (постановка на кадастровый учет границ придомовых территорий не имеющих границ)
</t>
  </si>
  <si>
    <t>Комитет по управлению имуществом города Димитровграда</t>
  </si>
  <si>
    <t>ВСЕГО по муниципальной программе:</t>
  </si>
  <si>
    <t xml:space="preserve">Комитет по ЖКК, МКУ "Городские дороги" МКУ «ДИИП» (по согласованию)
</t>
  </si>
  <si>
    <t>Комитет по ЖКК, МКУ "Городские дороги"
МКУ «ДИИП» (по согласованию)</t>
  </si>
  <si>
    <t>4.9.</t>
  </si>
  <si>
    <t>Составление сметной документации на благоустройство 30 дворовых территорий с прохождением экспертизы достоверности определения сметной стоимости</t>
  </si>
  <si>
    <t>6.1.</t>
  </si>
  <si>
    <t>Дополнительные средства в виде платежей, взносов, безвозмездных перечислений на реализацию муниципальной программы</t>
  </si>
  <si>
    <t>по годам (тыс.руб.)</t>
  </si>
  <si>
    <t>1.Основное мероприятие «Благоустройство общественных территорий»**</t>
  </si>
  <si>
    <t>2.Основное мероприятие «Благоустройство дворовых территорий»**</t>
  </si>
  <si>
    <t>3.Основное мероприятие «Благоустройство территорий ТОС»**</t>
  </si>
  <si>
    <t>5. Основное мероприятие «Проведение мероприятий в целях благоустройства территорий»**</t>
  </si>
  <si>
    <t>6. Основное мероприятие «Благоустройство Площади Советов в городе Димитровграде Ульяновской области»</t>
  </si>
  <si>
    <t>Система программных мероприятий на период с 2023 по 2024 годы</t>
  </si>
  <si>
    <t>Ответсвенный исполнитель</t>
  </si>
  <si>
    <t>Проведение инженерно-геодезических изысканий (топосъемка), инженерно-экологических изысканий, инженерно-геологических изысканий</t>
  </si>
  <si>
    <t>МКУ  "Городские дороги" (по согласованию)</t>
  </si>
  <si>
    <t>Выполнение работ по разработке проектно-сметной документации (рабочей документации)</t>
  </si>
  <si>
    <t>4.10.</t>
  </si>
  <si>
    <t>4.10.1.</t>
  </si>
  <si>
    <t>4.10.2.</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</si>
  <si>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том числе:</t>
  </si>
  <si>
    <t>Выполнение работ по благоустройству</t>
  </si>
  <si>
    <t>Выполнение работ по установке бортового камня в парке «Прибрежный»</t>
  </si>
  <si>
    <t>4.11</t>
  </si>
  <si>
    <t xml:space="preserve">«ПРИЛОЖЕНИЕ № 13                                                                         к муниципальной программе «Создание комфортной среды и улучшение архитектурного облика города Димитровграда Ульяновской области» </t>
  </si>
  <si>
    <t xml:space="preserve">  </t>
  </si>
  <si>
    <t>Комитет по ЖКК</t>
  </si>
  <si>
    <t xml:space="preserve">Субсидии на финансовое обеспечение затрат связанных с выполнением мероприятий по благоустройству территории ТОС
</t>
  </si>
  <si>
    <t>"".</t>
  </si>
  <si>
    <t xml:space="preserve">* -  Средства бюджета города, источником финансового обеспечения которых являются средства областного бюджета, указываются в виде межбюджетных трансфертов, возможных к получению на реализацию мероприятий муниципальной программы.
** - Финансирование данных мероприятий осуществлялось с 2014 по 2022 годы (приложение 1).                                                                                                                                                                                                                                                    </t>
  </si>
  <si>
    <t xml:space="preserve">ПРИЛОЖЕНИЕ                                                                                   к постановлению Администрации города  от_______________ №_________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</si>
</sst>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 [$руб.-419];[Red]\-#,##0.00\ [$руб.-419]"/>
    <numFmt numFmtId="175" formatCode="#,##0.00000"/>
    <numFmt numFmtId="176" formatCode="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69">
    <font>
      <sz val="11"/>
      <color indexed="8"/>
      <name val="Calibri"/>
      <family val="2"/>
    </font>
    <font>
      <sz val="10"/>
      <name val="Arial"/>
      <family val="0"/>
    </font>
    <font>
      <b/>
      <i/>
      <u val="single"/>
      <sz val="10"/>
      <color indexed="8"/>
      <name val="Calibri"/>
      <family val="2"/>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u val="single"/>
      <sz val="10"/>
      <color indexed="12"/>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sz val="14"/>
      <color indexed="8"/>
      <name val="Times New Roman"/>
      <family val="1"/>
    </font>
    <font>
      <sz val="11"/>
      <color indexed="8"/>
      <name val="Times New Roman"/>
      <family val="1"/>
    </font>
    <font>
      <b/>
      <sz val="14"/>
      <color indexed="8"/>
      <name val="Times New Roman"/>
      <family val="1"/>
    </font>
    <font>
      <b/>
      <sz val="11"/>
      <color indexed="8"/>
      <name val="Times New Roman"/>
      <family val="1"/>
    </font>
    <font>
      <b/>
      <sz val="9"/>
      <color indexed="8"/>
      <name val="Times New Roman"/>
      <family val="1"/>
    </font>
    <font>
      <sz val="9"/>
      <color indexed="8"/>
      <name val="Times New Roman"/>
      <family val="1"/>
    </font>
    <font>
      <b/>
      <sz val="11"/>
      <name val="Times New Roman"/>
      <family val="1"/>
    </font>
    <font>
      <sz val="11"/>
      <name val="Times New Roman"/>
      <family val="1"/>
    </font>
    <font>
      <sz val="9"/>
      <name val="Times New Roman"/>
      <family val="1"/>
    </font>
    <font>
      <sz val="11"/>
      <name val="Calibri"/>
      <family val="2"/>
    </font>
    <font>
      <b/>
      <sz val="12"/>
      <color indexed="8"/>
      <name val="Times New Roman"/>
      <family val="1"/>
    </font>
    <font>
      <b/>
      <sz val="12"/>
      <name val="Times New Roman"/>
      <family val="1"/>
    </font>
    <font>
      <sz val="10"/>
      <name val="Times New Roman"/>
      <family val="1"/>
    </font>
    <font>
      <sz val="14"/>
      <color indexed="10"/>
      <name val="Times New Roman"/>
      <family val="1"/>
    </font>
    <font>
      <sz val="10"/>
      <color indexed="8"/>
      <name val="Times New Roman"/>
      <family val="1"/>
    </font>
    <font>
      <sz val="12"/>
      <color indexed="8"/>
      <name val="Times New Roman"/>
      <family val="1"/>
    </font>
    <font>
      <sz val="13"/>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3" fillId="0" borderId="0" applyNumberFormat="0" applyFill="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7" fillId="0" borderId="0" applyNumberFormat="0" applyFill="0" applyBorder="0" applyAlignment="0" applyProtection="0"/>
    <xf numFmtId="0" fontId="9" fillId="2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10" fillId="26" borderId="0" applyNumberFormat="0" applyBorder="0" applyAlignment="0" applyProtection="0"/>
    <xf numFmtId="0" fontId="6" fillId="26"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2" fillId="33" borderId="2" applyNumberFormat="0" applyAlignment="0" applyProtection="0"/>
    <xf numFmtId="0" fontId="53" fillId="34" borderId="3" applyNumberFormat="0" applyAlignment="0" applyProtection="0"/>
    <xf numFmtId="0" fontId="54" fillId="34" borderId="2" applyNumberFormat="0" applyAlignment="0" applyProtection="0"/>
    <xf numFmtId="0" fontId="55"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3" fillId="0" borderId="0" applyNumberFormat="0" applyFill="0" applyBorder="0" applyProtection="0">
      <alignment textRotation="90"/>
    </xf>
    <xf numFmtId="0" fontId="59" fillId="0" borderId="7" applyNumberFormat="0" applyFill="0" applyAlignment="0" applyProtection="0"/>
    <xf numFmtId="0" fontId="60" fillId="35" borderId="8" applyNumberFormat="0" applyAlignment="0" applyProtection="0"/>
    <xf numFmtId="0" fontId="61" fillId="0" borderId="0" applyNumberFormat="0" applyFill="0" applyBorder="0" applyAlignment="0" applyProtection="0"/>
    <xf numFmtId="0" fontId="62" fillId="36" borderId="0" applyNumberFormat="0" applyBorder="0" applyAlignment="0" applyProtection="0"/>
    <xf numFmtId="0" fontId="63" fillId="0" borderId="0" applyNumberFormat="0" applyFill="0" applyBorder="0" applyAlignment="0" applyProtection="0"/>
    <xf numFmtId="0" fontId="64" fillId="37" borderId="0" applyNumberFormat="0" applyBorder="0" applyAlignment="0" applyProtection="0"/>
    <xf numFmtId="0" fontId="65" fillId="0" borderId="0" applyNumberFormat="0" applyFill="0" applyBorder="0" applyAlignment="0" applyProtection="0"/>
    <xf numFmtId="0" fontId="0" fillId="38" borderId="9" applyNumberFormat="0" applyFont="0" applyAlignment="0" applyProtection="0"/>
    <xf numFmtId="9" fontId="1" fillId="0" borderId="0" applyFill="0" applyBorder="0" applyAlignment="0" applyProtection="0"/>
    <xf numFmtId="0" fontId="2" fillId="0" borderId="0" applyNumberFormat="0" applyFill="0" applyBorder="0" applyAlignment="0" applyProtection="0"/>
    <xf numFmtId="174" fontId="2" fillId="0" borderId="0" applyFill="0" applyBorder="0" applyAlignment="0" applyProtection="0"/>
    <xf numFmtId="0" fontId="66" fillId="0" borderId="10" applyNumberFormat="0" applyFill="0" applyAlignment="0" applyProtection="0"/>
    <xf numFmtId="0" fontId="6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8" fillId="39" borderId="0" applyNumberFormat="0" applyBorder="0" applyAlignment="0" applyProtection="0"/>
  </cellStyleXfs>
  <cellXfs count="94">
    <xf numFmtId="0" fontId="0" fillId="0" borderId="0" xfId="0" applyAlignment="1">
      <alignment/>
    </xf>
    <xf numFmtId="0" fontId="0" fillId="0" borderId="0" xfId="0" applyFill="1" applyAlignment="1">
      <alignment/>
    </xf>
    <xf numFmtId="0" fontId="0" fillId="40" borderId="0" xfId="0" applyFill="1" applyAlignment="1">
      <alignment/>
    </xf>
    <xf numFmtId="0" fontId="15" fillId="0" borderId="0" xfId="0" applyFont="1" applyBorder="1" applyAlignment="1">
      <alignment/>
    </xf>
    <xf numFmtId="0" fontId="16" fillId="0" borderId="0" xfId="0" applyFont="1" applyBorder="1" applyAlignment="1">
      <alignment/>
    </xf>
    <xf numFmtId="0" fontId="19" fillId="0" borderId="11" xfId="0" applyFont="1" applyFill="1" applyBorder="1" applyAlignment="1">
      <alignment horizontal="center" wrapText="1"/>
    </xf>
    <xf numFmtId="0" fontId="0" fillId="0" borderId="11" xfId="0" applyBorder="1" applyAlignment="1">
      <alignment/>
    </xf>
    <xf numFmtId="0" fontId="19" fillId="0" borderId="0" xfId="0" applyFont="1" applyFill="1" applyBorder="1" applyAlignment="1">
      <alignment horizontal="center" wrapText="1"/>
    </xf>
    <xf numFmtId="0" fontId="19" fillId="0" borderId="0" xfId="0" applyFont="1" applyFill="1" applyBorder="1" applyAlignment="1">
      <alignment textRotation="90" wrapText="1"/>
    </xf>
    <xf numFmtId="0" fontId="19" fillId="0" borderId="0" xfId="0" applyFont="1" applyFill="1" applyBorder="1" applyAlignment="1">
      <alignment wrapText="1"/>
    </xf>
    <xf numFmtId="175" fontId="20" fillId="0" borderId="0" xfId="0" applyNumberFormat="1" applyFont="1" applyFill="1" applyBorder="1" applyAlignment="1">
      <alignment vertical="center" textRotation="90" wrapText="1"/>
    </xf>
    <xf numFmtId="175" fontId="0" fillId="0" borderId="0" xfId="0" applyNumberFormat="1" applyAlignment="1">
      <alignment/>
    </xf>
    <xf numFmtId="175" fontId="19" fillId="0" borderId="0" xfId="0" applyNumberFormat="1" applyFont="1" applyFill="1" applyBorder="1" applyAlignment="1">
      <alignment vertical="center" textRotation="90" wrapText="1"/>
    </xf>
    <xf numFmtId="175" fontId="19" fillId="0" borderId="0" xfId="0" applyNumberFormat="1" applyFont="1" applyFill="1" applyBorder="1" applyAlignment="1">
      <alignment horizontal="center" wrapText="1"/>
    </xf>
    <xf numFmtId="175" fontId="20" fillId="0" borderId="0" xfId="0" applyNumberFormat="1" applyFont="1" applyFill="1" applyBorder="1" applyAlignment="1">
      <alignment vertical="center" textRotation="90"/>
    </xf>
    <xf numFmtId="175" fontId="19" fillId="0" borderId="0" xfId="0" applyNumberFormat="1" applyFont="1" applyFill="1" applyBorder="1" applyAlignment="1">
      <alignment horizontal="center" vertical="center" textRotation="90" wrapText="1"/>
    </xf>
    <xf numFmtId="176" fontId="0" fillId="0" borderId="0" xfId="0" applyNumberFormat="1" applyAlignment="1">
      <alignment/>
    </xf>
    <xf numFmtId="175" fontId="23" fillId="0" borderId="0" xfId="0" applyNumberFormat="1" applyFont="1" applyFill="1" applyBorder="1" applyAlignment="1">
      <alignment vertical="center" textRotation="90" wrapText="1"/>
    </xf>
    <xf numFmtId="0" fontId="24" fillId="40" borderId="0" xfId="0" applyFont="1" applyFill="1" applyAlignment="1">
      <alignment/>
    </xf>
    <xf numFmtId="175" fontId="19" fillId="0" borderId="0" xfId="0" applyNumberFormat="1" applyFont="1" applyFill="1" applyBorder="1" applyAlignment="1">
      <alignment horizontal="center" vertical="center" textRotation="90"/>
    </xf>
    <xf numFmtId="0" fontId="28" fillId="0" borderId="0" xfId="0" applyFont="1" applyAlignment="1">
      <alignment/>
    </xf>
    <xf numFmtId="0" fontId="0" fillId="41" borderId="0" xfId="0" applyFill="1" applyAlignment="1">
      <alignment/>
    </xf>
    <xf numFmtId="0" fontId="0" fillId="0" borderId="0" xfId="0" applyBorder="1" applyAlignment="1">
      <alignment/>
    </xf>
    <xf numFmtId="175" fontId="0" fillId="0" borderId="0" xfId="0" applyNumberFormat="1" applyBorder="1" applyAlignment="1">
      <alignment/>
    </xf>
    <xf numFmtId="0" fontId="0" fillId="41" borderId="0" xfId="0" applyFill="1" applyBorder="1" applyAlignment="1">
      <alignment/>
    </xf>
    <xf numFmtId="175" fontId="22" fillId="41" borderId="12" xfId="0" applyNumberFormat="1" applyFont="1" applyFill="1" applyBorder="1" applyAlignment="1">
      <alignment horizontal="center" vertical="center" wrapText="1"/>
    </xf>
    <xf numFmtId="175" fontId="18" fillId="0" borderId="12" xfId="0" applyNumberFormat="1" applyFont="1" applyFill="1" applyBorder="1" applyAlignment="1">
      <alignment horizontal="center" vertical="center" textRotation="90" wrapText="1"/>
    </xf>
    <xf numFmtId="175" fontId="16" fillId="0" borderId="12" xfId="0" applyNumberFormat="1" applyFont="1" applyFill="1" applyBorder="1" applyAlignment="1">
      <alignment horizontal="center" vertical="center" textRotation="90" wrapText="1"/>
    </xf>
    <xf numFmtId="175" fontId="21" fillId="41" borderId="12" xfId="0" applyNumberFormat="1" applyFont="1" applyFill="1" applyBorder="1" applyAlignment="1">
      <alignment horizontal="center" vertical="center" textRotation="90" wrapText="1"/>
    </xf>
    <xf numFmtId="176" fontId="16" fillId="41" borderId="12" xfId="0" applyNumberFormat="1" applyFont="1" applyFill="1" applyBorder="1" applyAlignment="1">
      <alignment horizontal="center" vertical="center" textRotation="90"/>
    </xf>
    <xf numFmtId="175" fontId="0" fillId="40" borderId="0" xfId="0" applyNumberFormat="1" applyFill="1" applyAlignment="1">
      <alignment/>
    </xf>
    <xf numFmtId="0" fontId="18" fillId="41" borderId="12" xfId="0" applyFont="1" applyFill="1" applyBorder="1" applyAlignment="1">
      <alignment horizontal="center" vertical="center" textRotation="90" wrapText="1"/>
    </xf>
    <xf numFmtId="0" fontId="18" fillId="40" borderId="12" xfId="0" applyFont="1" applyFill="1" applyBorder="1" applyAlignment="1">
      <alignment horizontal="center" vertical="center" textRotation="90" wrapText="1"/>
    </xf>
    <xf numFmtId="175" fontId="22" fillId="41" borderId="12" xfId="0" applyNumberFormat="1" applyFont="1" applyFill="1" applyBorder="1" applyAlignment="1">
      <alignment horizontal="center" vertical="center" textRotation="90" wrapText="1"/>
    </xf>
    <xf numFmtId="0" fontId="0" fillId="41" borderId="0" xfId="0" applyFill="1" applyBorder="1" applyAlignment="1">
      <alignment horizontal="center" vertical="center"/>
    </xf>
    <xf numFmtId="0" fontId="0" fillId="41" borderId="0" xfId="0" applyFill="1" applyAlignment="1">
      <alignment horizontal="center" vertical="center"/>
    </xf>
    <xf numFmtId="0" fontId="0" fillId="40" borderId="0" xfId="0" applyFill="1" applyAlignment="1">
      <alignment horizontal="center" vertical="center"/>
    </xf>
    <xf numFmtId="175" fontId="23" fillId="41" borderId="12" xfId="0" applyNumberFormat="1" applyFont="1" applyFill="1" applyBorder="1" applyAlignment="1">
      <alignment horizontal="center" vertical="center" wrapText="1"/>
    </xf>
    <xf numFmtId="175" fontId="16" fillId="0" borderId="12" xfId="0" applyNumberFormat="1" applyFont="1" applyFill="1" applyBorder="1" applyAlignment="1">
      <alignment horizontal="left" vertical="top" wrapText="1"/>
    </xf>
    <xf numFmtId="175" fontId="22" fillId="40" borderId="12" xfId="0" applyNumberFormat="1" applyFont="1" applyFill="1" applyBorder="1" applyAlignment="1">
      <alignment horizontal="center" vertical="center" wrapText="1"/>
    </xf>
    <xf numFmtId="175" fontId="16" fillId="0" borderId="12" xfId="0" applyNumberFormat="1" applyFont="1" applyFill="1" applyBorder="1" applyAlignment="1">
      <alignment vertical="top" wrapText="1"/>
    </xf>
    <xf numFmtId="175" fontId="20" fillId="41" borderId="12" xfId="0" applyNumberFormat="1" applyFont="1" applyFill="1" applyBorder="1" applyAlignment="1">
      <alignment horizontal="center" vertical="center" wrapText="1"/>
    </xf>
    <xf numFmtId="175" fontId="18" fillId="41" borderId="12" xfId="0" applyNumberFormat="1" applyFont="1" applyFill="1" applyBorder="1" applyAlignment="1">
      <alignment horizontal="center" vertical="center" textRotation="90" wrapText="1"/>
    </xf>
    <xf numFmtId="175" fontId="16" fillId="40" borderId="12" xfId="0" applyNumberFormat="1" applyFont="1" applyFill="1" applyBorder="1" applyAlignment="1">
      <alignment horizontal="center" vertical="center" textRotation="90" wrapText="1"/>
    </xf>
    <xf numFmtId="175" fontId="16" fillId="41" borderId="12" xfId="0" applyNumberFormat="1" applyFont="1" applyFill="1" applyBorder="1" applyAlignment="1">
      <alignment vertical="center" wrapText="1"/>
    </xf>
    <xf numFmtId="175" fontId="18" fillId="40" borderId="12" xfId="0" applyNumberFormat="1" applyFont="1" applyFill="1" applyBorder="1" applyAlignment="1">
      <alignment horizontal="center" vertical="center" textRotation="90" wrapText="1"/>
    </xf>
    <xf numFmtId="175" fontId="16" fillId="41" borderId="12" xfId="0" applyNumberFormat="1" applyFont="1" applyFill="1" applyBorder="1" applyAlignment="1">
      <alignment horizontal="center" vertical="center" textRotation="90" wrapText="1"/>
    </xf>
    <xf numFmtId="175" fontId="16" fillId="0" borderId="12" xfId="0" applyNumberFormat="1" applyFont="1" applyFill="1" applyBorder="1" applyAlignment="1">
      <alignment wrapText="1"/>
    </xf>
    <xf numFmtId="175" fontId="18" fillId="41" borderId="12" xfId="0" applyNumberFormat="1" applyFont="1" applyFill="1" applyBorder="1" applyAlignment="1">
      <alignment horizontal="center" vertical="center" textRotation="90"/>
    </xf>
    <xf numFmtId="175" fontId="16" fillId="41" borderId="12" xfId="0" applyNumberFormat="1" applyFont="1" applyFill="1" applyBorder="1" applyAlignment="1">
      <alignment horizontal="center" vertical="center" textRotation="90"/>
    </xf>
    <xf numFmtId="175" fontId="16" fillId="0" borderId="12" xfId="0" applyNumberFormat="1" applyFont="1" applyFill="1" applyBorder="1" applyAlignment="1">
      <alignment horizontal="center" vertical="top" wrapText="1"/>
    </xf>
    <xf numFmtId="175" fontId="21" fillId="41" borderId="12" xfId="0" applyNumberFormat="1" applyFont="1" applyFill="1" applyBorder="1" applyAlignment="1">
      <alignment horizontal="center" vertical="center" textRotation="90"/>
    </xf>
    <xf numFmtId="175" fontId="16" fillId="41" borderId="12" xfId="0" applyNumberFormat="1" applyFont="1" applyFill="1" applyBorder="1" applyAlignment="1">
      <alignment horizontal="center" vertical="center" wrapText="1"/>
    </xf>
    <xf numFmtId="175" fontId="16" fillId="41" borderId="12" xfId="0" applyNumberFormat="1" applyFont="1" applyFill="1" applyBorder="1" applyAlignment="1">
      <alignment horizontal="center" vertical="center" textRotation="90" wrapText="1"/>
    </xf>
    <xf numFmtId="175" fontId="18" fillId="41" borderId="12" xfId="0" applyNumberFormat="1" applyFont="1" applyFill="1" applyBorder="1" applyAlignment="1">
      <alignment horizontal="center" vertical="center" textRotation="90"/>
    </xf>
    <xf numFmtId="175" fontId="18" fillId="41" borderId="12" xfId="0" applyNumberFormat="1" applyFont="1" applyFill="1" applyBorder="1" applyAlignment="1">
      <alignment horizontal="center" vertical="center" textRotation="90" wrapText="1"/>
    </xf>
    <xf numFmtId="175" fontId="21" fillId="0" borderId="12" xfId="0" applyNumberFormat="1" applyFont="1" applyFill="1" applyBorder="1" applyAlignment="1">
      <alignment horizontal="center" vertical="center" textRotation="90" wrapText="1"/>
    </xf>
    <xf numFmtId="175" fontId="22" fillId="0" borderId="12" xfId="0" applyNumberFormat="1" applyFont="1" applyFill="1" applyBorder="1" applyAlignment="1">
      <alignment horizontal="left" vertical="top" wrapText="1"/>
    </xf>
    <xf numFmtId="175" fontId="22" fillId="40" borderId="12" xfId="0" applyNumberFormat="1" applyFont="1" applyFill="1" applyBorder="1" applyAlignment="1">
      <alignment horizontal="center" vertical="top" wrapText="1"/>
    </xf>
    <xf numFmtId="175" fontId="22" fillId="40" borderId="12" xfId="0" applyNumberFormat="1" applyFont="1" applyFill="1" applyBorder="1" applyAlignment="1">
      <alignment horizontal="left" vertical="top" wrapText="1"/>
    </xf>
    <xf numFmtId="175" fontId="22" fillId="0" borderId="12" xfId="0" applyNumberFormat="1" applyFont="1" applyFill="1" applyBorder="1" applyAlignment="1">
      <alignment horizontal="center" vertical="top" wrapText="1"/>
    </xf>
    <xf numFmtId="175" fontId="22" fillId="40" borderId="12" xfId="0" applyNumberFormat="1" applyFont="1" applyFill="1" applyBorder="1" applyAlignment="1">
      <alignment vertical="top" wrapText="1"/>
    </xf>
    <xf numFmtId="0" fontId="27" fillId="41" borderId="12" xfId="0" applyFont="1" applyFill="1" applyBorder="1" applyAlignment="1">
      <alignment horizontal="center" vertical="center" wrapText="1"/>
    </xf>
    <xf numFmtId="175" fontId="26" fillId="41" borderId="12" xfId="0" applyNumberFormat="1" applyFont="1" applyFill="1" applyBorder="1" applyAlignment="1">
      <alignment horizontal="center" vertical="center" textRotation="90"/>
    </xf>
    <xf numFmtId="0" fontId="31" fillId="40" borderId="0" xfId="0" applyFont="1" applyFill="1" applyBorder="1" applyAlignment="1">
      <alignment horizontal="center" vertical="center"/>
    </xf>
    <xf numFmtId="0" fontId="18" fillId="41" borderId="12" xfId="0" applyFont="1" applyFill="1" applyBorder="1" applyAlignment="1">
      <alignment horizontal="center" vertical="center" wrapText="1"/>
    </xf>
    <xf numFmtId="0" fontId="18" fillId="0" borderId="12" xfId="0" applyFont="1" applyFill="1" applyBorder="1" applyAlignment="1">
      <alignment horizontal="center" wrapText="1"/>
    </xf>
    <xf numFmtId="0" fontId="18" fillId="41" borderId="12" xfId="0" applyFont="1" applyFill="1" applyBorder="1" applyAlignment="1">
      <alignment horizontal="center" wrapText="1"/>
    </xf>
    <xf numFmtId="0" fontId="18" fillId="40" borderId="12" xfId="0" applyFont="1" applyFill="1" applyBorder="1" applyAlignment="1">
      <alignment horizontal="center" vertical="center" wrapText="1"/>
    </xf>
    <xf numFmtId="49" fontId="22" fillId="0" borderId="12" xfId="0" applyNumberFormat="1" applyFont="1" applyFill="1" applyBorder="1" applyAlignment="1">
      <alignment horizontal="center" vertical="top" wrapText="1"/>
    </xf>
    <xf numFmtId="175" fontId="21" fillId="42" borderId="12" xfId="0" applyNumberFormat="1" applyFont="1" applyFill="1" applyBorder="1" applyAlignment="1">
      <alignment horizontal="center" vertical="center" textRotation="90" wrapText="1"/>
    </xf>
    <xf numFmtId="175" fontId="16" fillId="42" borderId="12" xfId="0" applyNumberFormat="1" applyFont="1" applyFill="1" applyBorder="1" applyAlignment="1">
      <alignment horizontal="center" vertical="center" textRotation="90" wrapText="1"/>
    </xf>
    <xf numFmtId="0" fontId="30" fillId="0" borderId="0" xfId="0" applyFont="1" applyBorder="1" applyAlignment="1">
      <alignment horizontal="left" vertical="top" wrapText="1"/>
    </xf>
    <xf numFmtId="0" fontId="15" fillId="0" borderId="0" xfId="0" applyFont="1" applyBorder="1" applyAlignment="1">
      <alignment horizontal="center"/>
    </xf>
    <xf numFmtId="0" fontId="18" fillId="41" borderId="12" xfId="0" applyFont="1" applyFill="1" applyBorder="1" applyAlignment="1">
      <alignment horizontal="center" vertical="center" textRotation="90" wrapText="1"/>
    </xf>
    <xf numFmtId="0" fontId="18" fillId="41"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7" fillId="0" borderId="0" xfId="0" applyFont="1" applyBorder="1" applyAlignment="1">
      <alignment horizontal="center" vertical="center" wrapText="1"/>
    </xf>
    <xf numFmtId="175" fontId="16" fillId="0" borderId="12" xfId="0" applyNumberFormat="1" applyFont="1" applyFill="1" applyBorder="1" applyAlignment="1">
      <alignment horizontal="center" vertical="top" wrapText="1"/>
    </xf>
    <xf numFmtId="0" fontId="16" fillId="41"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175" fontId="18" fillId="0" borderId="12" xfId="0" applyNumberFormat="1" applyFont="1" applyFill="1" applyBorder="1" applyAlignment="1">
      <alignment horizontal="center" wrapText="1"/>
    </xf>
    <xf numFmtId="0" fontId="18" fillId="0" borderId="12" xfId="0" applyFont="1" applyFill="1" applyBorder="1" applyAlignment="1">
      <alignment horizontal="center" wrapText="1"/>
    </xf>
    <xf numFmtId="0" fontId="29" fillId="41" borderId="13" xfId="0" applyFont="1" applyFill="1" applyBorder="1" applyAlignment="1">
      <alignment horizontal="left" vertical="top" wrapText="1"/>
    </xf>
    <xf numFmtId="175" fontId="16" fillId="0" borderId="14" xfId="0" applyNumberFormat="1" applyFont="1" applyFill="1" applyBorder="1" applyAlignment="1">
      <alignment horizontal="left" vertical="center" wrapText="1"/>
    </xf>
    <xf numFmtId="175" fontId="16" fillId="0" borderId="15" xfId="0" applyNumberFormat="1" applyFont="1" applyFill="1" applyBorder="1" applyAlignment="1">
      <alignment horizontal="left" vertical="center" wrapText="1"/>
    </xf>
    <xf numFmtId="175" fontId="25" fillId="0" borderId="12" xfId="0" applyNumberFormat="1" applyFont="1" applyFill="1" applyBorder="1" applyAlignment="1">
      <alignment horizontal="center" vertical="center" wrapText="1"/>
    </xf>
    <xf numFmtId="175" fontId="21" fillId="0" borderId="12" xfId="0" applyNumberFormat="1" applyFont="1" applyFill="1" applyBorder="1" applyAlignment="1">
      <alignment horizontal="center" wrapText="1"/>
    </xf>
    <xf numFmtId="175" fontId="16" fillId="0" borderId="12" xfId="0" applyNumberFormat="1" applyFont="1" applyFill="1" applyBorder="1" applyAlignment="1">
      <alignment horizontal="left" vertical="center" wrapText="1"/>
    </xf>
    <xf numFmtId="175" fontId="16" fillId="40" borderId="12" xfId="0" applyNumberFormat="1" applyFont="1" applyFill="1" applyBorder="1" applyAlignment="1">
      <alignment horizontal="center" vertical="top" wrapText="1"/>
    </xf>
    <xf numFmtId="175" fontId="22" fillId="40" borderId="14" xfId="0" applyNumberFormat="1" applyFont="1" applyFill="1" applyBorder="1" applyAlignment="1">
      <alignment horizontal="left" vertical="center" wrapText="1"/>
    </xf>
    <xf numFmtId="175" fontId="22" fillId="40" borderId="15" xfId="0" applyNumberFormat="1" applyFont="1" applyFill="1" applyBorder="1" applyAlignment="1">
      <alignment horizontal="left" vertical="center" wrapText="1"/>
    </xf>
    <xf numFmtId="175" fontId="18" fillId="0" borderId="12" xfId="0" applyNumberFormat="1" applyFont="1" applyFill="1" applyBorder="1" applyAlignment="1">
      <alignment horizontal="center" vertical="center" wrapText="1"/>
    </xf>
    <xf numFmtId="175" fontId="16" fillId="0" borderId="16" xfId="0" applyNumberFormat="1" applyFont="1" applyFill="1" applyBorder="1" applyAlignment="1">
      <alignment horizontal="left" vertical="center"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xfId="33"/>
    <cellStyle name="Accent 1" xfId="34"/>
    <cellStyle name="Accent 2" xfId="35"/>
    <cellStyle name="Accent 3" xfId="36"/>
    <cellStyle name="Bad" xfId="37"/>
    <cellStyle name="Error" xfId="38"/>
    <cellStyle name="Footnote" xfId="39"/>
    <cellStyle name="Good" xfId="40"/>
    <cellStyle name="Heading 1" xfId="41"/>
    <cellStyle name="Heading 2" xfId="42"/>
    <cellStyle name="Hyperlink" xfId="43"/>
    <cellStyle name="Neutral" xfId="44"/>
    <cellStyle name="Note" xfId="45"/>
    <cellStyle name="Status" xfId="46"/>
    <cellStyle name="Text" xfId="47"/>
    <cellStyle name="Warning"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Hyperlink" xfId="58"/>
    <cellStyle name="Currency" xfId="59"/>
    <cellStyle name="Currency [0]" xfId="60"/>
    <cellStyle name="Заголовок" xfId="61"/>
    <cellStyle name="Заголовок 1" xfId="62"/>
    <cellStyle name="Заголовок 2" xfId="63"/>
    <cellStyle name="Заголовок 3" xfId="64"/>
    <cellStyle name="Заголовок 4" xfId="65"/>
    <cellStyle name="Заголовок1" xfId="66"/>
    <cellStyle name="Итог" xfId="67"/>
    <cellStyle name="Контрольная ячейка" xfId="68"/>
    <cellStyle name="Название" xfId="69"/>
    <cellStyle name="Нейтральный" xfId="70"/>
    <cellStyle name="Followed Hyperlink" xfId="71"/>
    <cellStyle name="Плохой" xfId="72"/>
    <cellStyle name="Пояснение" xfId="73"/>
    <cellStyle name="Примечание" xfId="74"/>
    <cellStyle name="Percent" xfId="75"/>
    <cellStyle name="Результат" xfId="76"/>
    <cellStyle name="Результат2" xfId="77"/>
    <cellStyle name="Связанная ячейка" xfId="78"/>
    <cellStyle name="Текст предупреждения" xfId="79"/>
    <cellStyle name="Comma" xfId="80"/>
    <cellStyle name="Comma [0]" xfId="81"/>
    <cellStyle name="Хороший"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DC2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8"/>
  <sheetViews>
    <sheetView tabSelected="1" zoomScale="90" zoomScaleNormal="90" zoomScaleSheetLayoutView="80" zoomScalePageLayoutView="0" workbookViewId="0" topLeftCell="A1">
      <pane xSplit="14" ySplit="7" topLeftCell="O8" activePane="bottomRight" state="frozen"/>
      <selection pane="topLeft" activeCell="A1" sqref="A1"/>
      <selection pane="topRight" activeCell="AQ1" sqref="AQ1"/>
      <selection pane="bottomLeft" activeCell="A7" sqref="A7"/>
      <selection pane="bottomRight" activeCell="A62" sqref="A1:O62"/>
    </sheetView>
  </sheetViews>
  <sheetFormatPr defaultColWidth="9.140625" defaultRowHeight="15"/>
  <cols>
    <col min="1" max="1" width="7.00390625" style="0" customWidth="1"/>
    <col min="2" max="2" width="33.140625" style="0" customWidth="1"/>
    <col min="3" max="3" width="12.421875" style="21" customWidth="1"/>
    <col min="4" max="4" width="10.28125" style="35" customWidth="1"/>
    <col min="5" max="5" width="9.140625" style="35" customWidth="1"/>
    <col min="6" max="6" width="8.57421875" style="35" customWidth="1"/>
    <col min="7" max="7" width="9.00390625" style="35" customWidth="1"/>
    <col min="8" max="9" width="7.28125" style="35" customWidth="1"/>
    <col min="10" max="10" width="14.57421875" style="35" customWidth="1"/>
    <col min="11" max="11" width="8.7109375" style="35" customWidth="1"/>
    <col min="12" max="12" width="8.421875" style="35" customWidth="1"/>
    <col min="13" max="13" width="8.140625" style="35" customWidth="1"/>
    <col min="14" max="14" width="8.00390625" style="35" customWidth="1"/>
    <col min="15" max="15" width="8.140625" style="36" customWidth="1"/>
    <col min="16" max="16" width="4.57421875" style="1" customWidth="1"/>
    <col min="17" max="17" width="23.28125" style="0" customWidth="1"/>
    <col min="18" max="18" width="12.00390625" style="0" customWidth="1"/>
    <col min="19" max="19" width="9.00390625" style="0" customWidth="1"/>
    <col min="20" max="20" width="12.00390625" style="0" customWidth="1"/>
  </cols>
  <sheetData>
    <row r="1" spans="1:15" s="3" customFormat="1" ht="61.5" customHeight="1">
      <c r="A1" s="73"/>
      <c r="B1" s="73"/>
      <c r="C1" s="73"/>
      <c r="D1" s="73"/>
      <c r="E1" s="73"/>
      <c r="F1" s="73"/>
      <c r="G1" s="73"/>
      <c r="H1" s="73"/>
      <c r="I1" s="73"/>
      <c r="J1" s="72" t="s">
        <v>91</v>
      </c>
      <c r="K1" s="72"/>
      <c r="L1" s="72"/>
      <c r="M1" s="72"/>
      <c r="N1" s="72"/>
      <c r="O1" s="72"/>
    </row>
    <row r="2" spans="1:15" s="3" customFormat="1" ht="67.5" customHeight="1">
      <c r="A2" s="73"/>
      <c r="B2" s="73"/>
      <c r="C2" s="73"/>
      <c r="D2" s="73"/>
      <c r="E2" s="73"/>
      <c r="F2" s="73"/>
      <c r="G2" s="73"/>
      <c r="H2" s="73"/>
      <c r="I2" s="73"/>
      <c r="J2" s="72" t="s">
        <v>85</v>
      </c>
      <c r="K2" s="72"/>
      <c r="L2" s="72"/>
      <c r="M2" s="72"/>
      <c r="N2" s="72"/>
      <c r="O2" s="72"/>
    </row>
    <row r="3" spans="1:15" s="4" customFormat="1" ht="18" customHeight="1">
      <c r="A3" s="77" t="s">
        <v>73</v>
      </c>
      <c r="B3" s="77"/>
      <c r="C3" s="77"/>
      <c r="D3" s="77"/>
      <c r="E3" s="77"/>
      <c r="F3" s="77"/>
      <c r="G3" s="77"/>
      <c r="H3" s="77"/>
      <c r="I3" s="77"/>
      <c r="J3" s="77"/>
      <c r="K3" s="77"/>
      <c r="L3" s="77"/>
      <c r="M3" s="77"/>
      <c r="N3" s="77"/>
      <c r="O3" s="77"/>
    </row>
    <row r="4" spans="1:16" s="6" customFormat="1" ht="15" customHeight="1">
      <c r="A4" s="76" t="s">
        <v>0</v>
      </c>
      <c r="B4" s="76" t="s">
        <v>1</v>
      </c>
      <c r="C4" s="79" t="s">
        <v>74</v>
      </c>
      <c r="D4" s="75" t="s">
        <v>2</v>
      </c>
      <c r="E4" s="75"/>
      <c r="F4" s="75"/>
      <c r="G4" s="75"/>
      <c r="H4" s="75"/>
      <c r="I4" s="75"/>
      <c r="J4" s="75"/>
      <c r="K4" s="75"/>
      <c r="L4" s="75"/>
      <c r="M4" s="80" t="s">
        <v>3</v>
      </c>
      <c r="N4" s="80"/>
      <c r="O4" s="80"/>
      <c r="P4" s="5"/>
    </row>
    <row r="5" spans="1:16" ht="93" customHeight="1">
      <c r="A5" s="76"/>
      <c r="B5" s="76"/>
      <c r="C5" s="79"/>
      <c r="D5" s="75" t="s">
        <v>4</v>
      </c>
      <c r="E5" s="75"/>
      <c r="F5" s="75"/>
      <c r="G5" s="75" t="s">
        <v>5</v>
      </c>
      <c r="H5" s="75"/>
      <c r="I5" s="75"/>
      <c r="J5" s="75" t="s">
        <v>66</v>
      </c>
      <c r="K5" s="75"/>
      <c r="L5" s="75"/>
      <c r="M5" s="80"/>
      <c r="N5" s="80"/>
      <c r="O5" s="80"/>
      <c r="P5" s="7"/>
    </row>
    <row r="6" spans="1:16" ht="36" customHeight="1">
      <c r="A6" s="76"/>
      <c r="B6" s="76"/>
      <c r="C6" s="79"/>
      <c r="D6" s="74" t="s">
        <v>6</v>
      </c>
      <c r="E6" s="75" t="s">
        <v>67</v>
      </c>
      <c r="F6" s="75"/>
      <c r="G6" s="74" t="s">
        <v>6</v>
      </c>
      <c r="H6" s="75" t="s">
        <v>67</v>
      </c>
      <c r="I6" s="75"/>
      <c r="J6" s="74" t="s">
        <v>6</v>
      </c>
      <c r="K6" s="75" t="s">
        <v>67</v>
      </c>
      <c r="L6" s="75"/>
      <c r="M6" s="74" t="s">
        <v>6</v>
      </c>
      <c r="N6" s="80" t="s">
        <v>67</v>
      </c>
      <c r="O6" s="80"/>
      <c r="P6" s="7"/>
    </row>
    <row r="7" spans="1:17" ht="74.25" customHeight="1">
      <c r="A7" s="76"/>
      <c r="B7" s="76"/>
      <c r="C7" s="79"/>
      <c r="D7" s="74"/>
      <c r="E7" s="31">
        <v>2023</v>
      </c>
      <c r="F7" s="31">
        <v>2024</v>
      </c>
      <c r="G7" s="74"/>
      <c r="H7" s="31">
        <v>2023</v>
      </c>
      <c r="I7" s="31">
        <v>2024</v>
      </c>
      <c r="J7" s="74"/>
      <c r="K7" s="31">
        <v>2023</v>
      </c>
      <c r="L7" s="31">
        <v>2024</v>
      </c>
      <c r="M7" s="74"/>
      <c r="N7" s="31">
        <v>2023</v>
      </c>
      <c r="O7" s="32">
        <v>2024</v>
      </c>
      <c r="P7" s="8"/>
      <c r="Q7" s="11"/>
    </row>
    <row r="8" spans="1:16" ht="15">
      <c r="A8" s="66">
        <v>1</v>
      </c>
      <c r="B8" s="66">
        <v>2</v>
      </c>
      <c r="C8" s="67">
        <v>3</v>
      </c>
      <c r="D8" s="65">
        <v>4</v>
      </c>
      <c r="E8" s="65">
        <v>5</v>
      </c>
      <c r="F8" s="65">
        <v>6</v>
      </c>
      <c r="G8" s="65">
        <v>7</v>
      </c>
      <c r="H8" s="65">
        <v>8</v>
      </c>
      <c r="I8" s="65">
        <v>9</v>
      </c>
      <c r="J8" s="65">
        <v>10</v>
      </c>
      <c r="K8" s="65">
        <v>11</v>
      </c>
      <c r="L8" s="65">
        <v>12</v>
      </c>
      <c r="M8" s="65">
        <v>13</v>
      </c>
      <c r="N8" s="65">
        <v>14</v>
      </c>
      <c r="O8" s="68">
        <v>15</v>
      </c>
      <c r="P8" s="9"/>
    </row>
    <row r="9" spans="1:16" ht="15" customHeight="1">
      <c r="A9" s="82" t="s">
        <v>68</v>
      </c>
      <c r="B9" s="82"/>
      <c r="C9" s="82"/>
      <c r="D9" s="82"/>
      <c r="E9" s="82"/>
      <c r="F9" s="82"/>
      <c r="G9" s="82"/>
      <c r="H9" s="82"/>
      <c r="I9" s="82"/>
      <c r="J9" s="82"/>
      <c r="K9" s="82"/>
      <c r="L9" s="82"/>
      <c r="M9" s="82"/>
      <c r="N9" s="82"/>
      <c r="O9" s="82"/>
      <c r="P9" s="7"/>
    </row>
    <row r="10" spans="1:17" ht="78" customHeight="1">
      <c r="A10" s="40" t="s">
        <v>7</v>
      </c>
      <c r="B10" s="40" t="s">
        <v>8</v>
      </c>
      <c r="C10" s="41" t="s">
        <v>9</v>
      </c>
      <c r="D10" s="42">
        <f>SUM(E10:F10)</f>
        <v>0</v>
      </c>
      <c r="E10" s="33">
        <v>0</v>
      </c>
      <c r="F10" s="33">
        <v>0</v>
      </c>
      <c r="G10" s="28">
        <f>SUM(H10:I10)</f>
        <v>0</v>
      </c>
      <c r="H10" s="33">
        <v>0</v>
      </c>
      <c r="I10" s="33">
        <v>0</v>
      </c>
      <c r="J10" s="28">
        <f>SUM(K10:L10)</f>
        <v>0</v>
      </c>
      <c r="K10" s="33">
        <v>0</v>
      </c>
      <c r="L10" s="33">
        <v>0</v>
      </c>
      <c r="M10" s="28">
        <f>SUM(N10:O10)</f>
        <v>0</v>
      </c>
      <c r="N10" s="43">
        <f aca="true" t="shared" si="0" ref="N10:O12">E10+H10+K10</f>
        <v>0</v>
      </c>
      <c r="O10" s="43">
        <f t="shared" si="0"/>
        <v>0</v>
      </c>
      <c r="P10" s="10"/>
      <c r="Q10" s="11"/>
    </row>
    <row r="11" spans="1:16" ht="66.75" customHeight="1">
      <c r="A11" s="38" t="s">
        <v>10</v>
      </c>
      <c r="B11" s="40" t="s">
        <v>11</v>
      </c>
      <c r="C11" s="41" t="s">
        <v>9</v>
      </c>
      <c r="D11" s="42">
        <f>SUM(E11:F11)</f>
        <v>0</v>
      </c>
      <c r="E11" s="33">
        <v>0</v>
      </c>
      <c r="F11" s="33">
        <v>0</v>
      </c>
      <c r="G11" s="28">
        <f>SUM(H11:I11)</f>
        <v>0</v>
      </c>
      <c r="H11" s="33">
        <v>0</v>
      </c>
      <c r="I11" s="33">
        <v>0</v>
      </c>
      <c r="J11" s="28">
        <f>SUM(K11:L11)</f>
        <v>0</v>
      </c>
      <c r="K11" s="33">
        <v>0</v>
      </c>
      <c r="L11" s="33">
        <v>0</v>
      </c>
      <c r="M11" s="28">
        <f>SUM(N11:O11)</f>
        <v>0</v>
      </c>
      <c r="N11" s="43">
        <f t="shared" si="0"/>
        <v>0</v>
      </c>
      <c r="O11" s="43">
        <f t="shared" si="0"/>
        <v>0</v>
      </c>
      <c r="P11" s="10"/>
    </row>
    <row r="12" spans="1:20" ht="59.25" customHeight="1">
      <c r="A12" s="38" t="s">
        <v>12</v>
      </c>
      <c r="B12" s="40" t="s">
        <v>13</v>
      </c>
      <c r="C12" s="41" t="s">
        <v>9</v>
      </c>
      <c r="D12" s="42">
        <f>SUM(E12:F12)</f>
        <v>0</v>
      </c>
      <c r="E12" s="33">
        <v>0</v>
      </c>
      <c r="F12" s="33">
        <v>0</v>
      </c>
      <c r="G12" s="28">
        <f>SUM(H12:I12)</f>
        <v>0</v>
      </c>
      <c r="H12" s="33">
        <v>0</v>
      </c>
      <c r="I12" s="33">
        <v>0</v>
      </c>
      <c r="J12" s="28">
        <f>SUM(K12:L12)</f>
        <v>0</v>
      </c>
      <c r="K12" s="33">
        <v>0</v>
      </c>
      <c r="L12" s="33">
        <v>0</v>
      </c>
      <c r="M12" s="28">
        <f>SUM(N12:O12)</f>
        <v>0</v>
      </c>
      <c r="N12" s="43">
        <f t="shared" si="0"/>
        <v>0</v>
      </c>
      <c r="O12" s="43">
        <f t="shared" si="0"/>
        <v>0</v>
      </c>
      <c r="P12" s="10"/>
      <c r="T12" s="11"/>
    </row>
    <row r="13" spans="1:20" ht="63" customHeight="1" hidden="1">
      <c r="A13" s="38" t="s">
        <v>14</v>
      </c>
      <c r="B13" s="40" t="s">
        <v>15</v>
      </c>
      <c r="C13" s="44" t="s">
        <v>9</v>
      </c>
      <c r="D13" s="42" t="e">
        <f>#REF!+#REF!+#REF!+#REF!+#REF!</f>
        <v>#REF!</v>
      </c>
      <c r="E13" s="33"/>
      <c r="F13" s="33"/>
      <c r="G13" s="28" t="e">
        <f>#REF!+#REF!+#REF!+#REF!+#REF!</f>
        <v>#REF!</v>
      </c>
      <c r="H13" s="33"/>
      <c r="I13" s="33"/>
      <c r="J13" s="28" t="e">
        <f>#REF!+#REF!+#REF!+#REF!+#REF!</f>
        <v>#REF!</v>
      </c>
      <c r="K13" s="33"/>
      <c r="L13" s="33"/>
      <c r="M13" s="28" t="e">
        <f>#REF!+#REF!+#REF!+#REF!+O13</f>
        <v>#REF!</v>
      </c>
      <c r="N13" s="33"/>
      <c r="O13" s="43">
        <v>0</v>
      </c>
      <c r="P13" s="10"/>
      <c r="T13" s="11"/>
    </row>
    <row r="14" spans="1:20" ht="63" customHeight="1" hidden="1">
      <c r="A14" s="38" t="s">
        <v>16</v>
      </c>
      <c r="B14" s="40" t="s">
        <v>17</v>
      </c>
      <c r="C14" s="44" t="s">
        <v>9</v>
      </c>
      <c r="D14" s="42" t="e">
        <f>#REF!+#REF!+#REF!+#REF!+#REF!</f>
        <v>#REF!</v>
      </c>
      <c r="E14" s="33"/>
      <c r="F14" s="33"/>
      <c r="G14" s="28">
        <v>0</v>
      </c>
      <c r="H14" s="33"/>
      <c r="I14" s="33"/>
      <c r="J14" s="28">
        <v>0</v>
      </c>
      <c r="K14" s="33"/>
      <c r="L14" s="33"/>
      <c r="M14" s="28" t="e">
        <f>#REF!+#REF!+#REF!+#REF!+O14</f>
        <v>#REF!</v>
      </c>
      <c r="N14" s="33"/>
      <c r="O14" s="43">
        <v>0</v>
      </c>
      <c r="P14" s="10"/>
      <c r="T14" s="11"/>
    </row>
    <row r="15" spans="1:20" ht="63" customHeight="1" hidden="1">
      <c r="A15" s="38" t="s">
        <v>18</v>
      </c>
      <c r="B15" s="40" t="s">
        <v>19</v>
      </c>
      <c r="C15" s="44" t="s">
        <v>9</v>
      </c>
      <c r="D15" s="42" t="e">
        <f>#REF!+#REF!+#REF!+#REF!+#REF!</f>
        <v>#REF!</v>
      </c>
      <c r="E15" s="33"/>
      <c r="F15" s="33"/>
      <c r="G15" s="28">
        <v>0</v>
      </c>
      <c r="H15" s="33"/>
      <c r="I15" s="33"/>
      <c r="J15" s="28">
        <v>0</v>
      </c>
      <c r="K15" s="33"/>
      <c r="L15" s="33"/>
      <c r="M15" s="28" t="e">
        <f>#REF!+#REF!+#REF!+#REF!+O15</f>
        <v>#REF!</v>
      </c>
      <c r="N15" s="33"/>
      <c r="O15" s="43">
        <v>0</v>
      </c>
      <c r="P15" s="10"/>
      <c r="T15" s="11"/>
    </row>
    <row r="16" spans="1:16" ht="74.25" customHeight="1">
      <c r="A16" s="81" t="s">
        <v>20</v>
      </c>
      <c r="B16" s="81"/>
      <c r="C16" s="81"/>
      <c r="D16" s="42">
        <f>D10+D11+D12</f>
        <v>0</v>
      </c>
      <c r="E16" s="28">
        <f>E10+E11+E12+E13</f>
        <v>0</v>
      </c>
      <c r="F16" s="28">
        <f>F10+F11+F12+F13</f>
        <v>0</v>
      </c>
      <c r="G16" s="28">
        <f>G10+G11+G12</f>
        <v>0</v>
      </c>
      <c r="H16" s="28">
        <f>H10+H11+H12+H13</f>
        <v>0</v>
      </c>
      <c r="I16" s="28">
        <f>I10+I11+I12+I13</f>
        <v>0</v>
      </c>
      <c r="J16" s="28">
        <f>J10+J11+J12</f>
        <v>0</v>
      </c>
      <c r="K16" s="28">
        <f>K10+K11+K12+K13</f>
        <v>0</v>
      </c>
      <c r="L16" s="28">
        <f>L10+L11+L12+L13</f>
        <v>0</v>
      </c>
      <c r="M16" s="28">
        <f>M10+M11+M12</f>
        <v>0</v>
      </c>
      <c r="N16" s="28">
        <f>N10+N11+N12+N13+N14+N15</f>
        <v>0</v>
      </c>
      <c r="O16" s="45">
        <f>O10+O11+O12+O13+O14+O15</f>
        <v>0</v>
      </c>
      <c r="P16" s="12"/>
    </row>
    <row r="17" spans="1:16" ht="15.75" customHeight="1">
      <c r="A17" s="81" t="s">
        <v>69</v>
      </c>
      <c r="B17" s="81"/>
      <c r="C17" s="81"/>
      <c r="D17" s="81"/>
      <c r="E17" s="81"/>
      <c r="F17" s="81"/>
      <c r="G17" s="81"/>
      <c r="H17" s="81"/>
      <c r="I17" s="81"/>
      <c r="J17" s="81"/>
      <c r="K17" s="81"/>
      <c r="L17" s="81"/>
      <c r="M17" s="81"/>
      <c r="N17" s="81"/>
      <c r="O17" s="81"/>
      <c r="P17" s="13"/>
    </row>
    <row r="18" spans="1:17" ht="75" customHeight="1">
      <c r="A18" s="40" t="s">
        <v>21</v>
      </c>
      <c r="B18" s="40" t="s">
        <v>22</v>
      </c>
      <c r="C18" s="37" t="s">
        <v>61</v>
      </c>
      <c r="D18" s="28">
        <f>SUM(E18:F18)</f>
        <v>0</v>
      </c>
      <c r="E18" s="33">
        <v>0</v>
      </c>
      <c r="F18" s="33">
        <v>0</v>
      </c>
      <c r="G18" s="28">
        <f>SUM(H18:I18)</f>
        <v>0</v>
      </c>
      <c r="H18" s="33">
        <v>0</v>
      </c>
      <c r="I18" s="33">
        <v>0</v>
      </c>
      <c r="J18" s="28">
        <f>SUM(K18:L18)</f>
        <v>0</v>
      </c>
      <c r="K18" s="33">
        <v>0</v>
      </c>
      <c r="L18" s="33">
        <v>0</v>
      </c>
      <c r="M18" s="28">
        <f>SUM(N18:O18)</f>
        <v>0</v>
      </c>
      <c r="N18" s="46">
        <f aca="true" t="shared" si="1" ref="N18:O21">E18+H18+K18</f>
        <v>0</v>
      </c>
      <c r="O18" s="46">
        <f t="shared" si="1"/>
        <v>0</v>
      </c>
      <c r="P18" s="10"/>
      <c r="Q18" s="11"/>
    </row>
    <row r="19" spans="1:17" ht="90" customHeight="1">
      <c r="A19" s="40" t="s">
        <v>23</v>
      </c>
      <c r="B19" s="40" t="s">
        <v>24</v>
      </c>
      <c r="C19" s="37" t="s">
        <v>62</v>
      </c>
      <c r="D19" s="28">
        <f>SUM(E19:F19)</f>
        <v>0</v>
      </c>
      <c r="E19" s="33">
        <v>0</v>
      </c>
      <c r="F19" s="33">
        <v>0</v>
      </c>
      <c r="G19" s="28">
        <f>SUM(H19:I19)</f>
        <v>0</v>
      </c>
      <c r="H19" s="33">
        <v>0</v>
      </c>
      <c r="I19" s="33">
        <v>0</v>
      </c>
      <c r="J19" s="28">
        <f>SUM(K19:L19)</f>
        <v>0</v>
      </c>
      <c r="K19" s="33">
        <v>0</v>
      </c>
      <c r="L19" s="33">
        <v>0</v>
      </c>
      <c r="M19" s="28">
        <f>SUM(N19:O19)</f>
        <v>0</v>
      </c>
      <c r="N19" s="46">
        <f t="shared" si="1"/>
        <v>0</v>
      </c>
      <c r="O19" s="46">
        <f t="shared" si="1"/>
        <v>0</v>
      </c>
      <c r="P19" s="10"/>
      <c r="Q19" s="11"/>
    </row>
    <row r="20" spans="1:17" ht="59.25" customHeight="1">
      <c r="A20" s="40" t="s">
        <v>26</v>
      </c>
      <c r="B20" s="40" t="s">
        <v>27</v>
      </c>
      <c r="C20" s="41" t="s">
        <v>9</v>
      </c>
      <c r="D20" s="28">
        <f>SUM(E20:F20)</f>
        <v>0</v>
      </c>
      <c r="E20" s="46">
        <v>0</v>
      </c>
      <c r="F20" s="46">
        <v>0</v>
      </c>
      <c r="G20" s="28">
        <f>SUM(H20:I20)</f>
        <v>0</v>
      </c>
      <c r="H20" s="46">
        <v>0</v>
      </c>
      <c r="I20" s="46">
        <v>0</v>
      </c>
      <c r="J20" s="28">
        <f>SUM(K20:L20)</f>
        <v>0</v>
      </c>
      <c r="K20" s="46">
        <v>0</v>
      </c>
      <c r="L20" s="46">
        <v>0</v>
      </c>
      <c r="M20" s="42">
        <f>SUM(N20:O20)</f>
        <v>0</v>
      </c>
      <c r="N20" s="46">
        <f t="shared" si="1"/>
        <v>0</v>
      </c>
      <c r="O20" s="46">
        <f t="shared" si="1"/>
        <v>0</v>
      </c>
      <c r="P20" s="10"/>
      <c r="Q20" s="11"/>
    </row>
    <row r="21" spans="1:17" ht="75" customHeight="1">
      <c r="A21" s="40" t="s">
        <v>28</v>
      </c>
      <c r="B21" s="47" t="s">
        <v>29</v>
      </c>
      <c r="C21" s="41" t="s">
        <v>25</v>
      </c>
      <c r="D21" s="28">
        <f>SUM(E21:F21)</f>
        <v>0</v>
      </c>
      <c r="E21" s="46">
        <v>0</v>
      </c>
      <c r="F21" s="46">
        <v>0</v>
      </c>
      <c r="G21" s="28">
        <f>SUM(H21:I21)</f>
        <v>0</v>
      </c>
      <c r="H21" s="46">
        <v>0</v>
      </c>
      <c r="I21" s="46">
        <v>0</v>
      </c>
      <c r="J21" s="28">
        <f>SUM(K21:L21)</f>
        <v>0</v>
      </c>
      <c r="K21" s="46">
        <v>0</v>
      </c>
      <c r="L21" s="46">
        <v>0</v>
      </c>
      <c r="M21" s="42">
        <f>SUM(N21:O21)</f>
        <v>0</v>
      </c>
      <c r="N21" s="46">
        <f t="shared" si="1"/>
        <v>0</v>
      </c>
      <c r="O21" s="46">
        <f t="shared" si="1"/>
        <v>0</v>
      </c>
      <c r="P21" s="10"/>
      <c r="Q21" s="11"/>
    </row>
    <row r="22" spans="1:18" ht="69.75" customHeight="1">
      <c r="A22" s="81" t="s">
        <v>20</v>
      </c>
      <c r="B22" s="81"/>
      <c r="C22" s="81"/>
      <c r="D22" s="42">
        <f>D18+D21</f>
        <v>0</v>
      </c>
      <c r="E22" s="42">
        <f aca="true" t="shared" si="2" ref="E22:L22">E18+E21</f>
        <v>0</v>
      </c>
      <c r="F22" s="42">
        <f t="shared" si="2"/>
        <v>0</v>
      </c>
      <c r="G22" s="42">
        <f t="shared" si="2"/>
        <v>0</v>
      </c>
      <c r="H22" s="42">
        <f t="shared" si="2"/>
        <v>0</v>
      </c>
      <c r="I22" s="42">
        <f t="shared" si="2"/>
        <v>0</v>
      </c>
      <c r="J22" s="42">
        <f t="shared" si="2"/>
        <v>0</v>
      </c>
      <c r="K22" s="42">
        <f t="shared" si="2"/>
        <v>0</v>
      </c>
      <c r="L22" s="42">
        <f t="shared" si="2"/>
        <v>0</v>
      </c>
      <c r="M22" s="42">
        <f>SUM(N22:O22)</f>
        <v>0</v>
      </c>
      <c r="N22" s="42">
        <f>N18+N21</f>
        <v>0</v>
      </c>
      <c r="O22" s="45">
        <f>O18+O21</f>
        <v>0</v>
      </c>
      <c r="P22" s="12"/>
      <c r="Q22" s="11"/>
      <c r="R22" s="11"/>
    </row>
    <row r="23" spans="1:16" ht="15" customHeight="1">
      <c r="A23" s="47"/>
      <c r="B23" s="81" t="s">
        <v>70</v>
      </c>
      <c r="C23" s="81"/>
      <c r="D23" s="81"/>
      <c r="E23" s="81"/>
      <c r="F23" s="81"/>
      <c r="G23" s="81"/>
      <c r="H23" s="81"/>
      <c r="I23" s="81"/>
      <c r="J23" s="81"/>
      <c r="K23" s="81"/>
      <c r="L23" s="81"/>
      <c r="M23" s="81"/>
      <c r="N23" s="81"/>
      <c r="O23" s="81"/>
      <c r="P23" s="13"/>
    </row>
    <row r="24" spans="1:16" ht="81" customHeight="1">
      <c r="A24" s="40" t="s">
        <v>30</v>
      </c>
      <c r="B24" s="38" t="s">
        <v>31</v>
      </c>
      <c r="C24" s="41" t="s">
        <v>32</v>
      </c>
      <c r="D24" s="48">
        <f>SUM(E24:F24)</f>
        <v>0</v>
      </c>
      <c r="E24" s="46">
        <f>+H24+K24</f>
        <v>0</v>
      </c>
      <c r="F24" s="46">
        <v>0</v>
      </c>
      <c r="G24" s="48">
        <f>SUM(H24:I24)</f>
        <v>0</v>
      </c>
      <c r="H24" s="49">
        <v>0</v>
      </c>
      <c r="I24" s="49">
        <v>0</v>
      </c>
      <c r="J24" s="48">
        <f>SUM(K24:L24)</f>
        <v>0</v>
      </c>
      <c r="K24" s="49">
        <v>0</v>
      </c>
      <c r="L24" s="49">
        <v>0</v>
      </c>
      <c r="M24" s="48">
        <f>SUM(N24:O24)</f>
        <v>0</v>
      </c>
      <c r="N24" s="49">
        <f aca="true" t="shared" si="3" ref="N24:O28">E24+H24+K24</f>
        <v>0</v>
      </c>
      <c r="O24" s="49">
        <f t="shared" si="3"/>
        <v>0</v>
      </c>
      <c r="P24" s="14"/>
    </row>
    <row r="25" spans="1:16" ht="75.75" customHeight="1">
      <c r="A25" s="50" t="s">
        <v>33</v>
      </c>
      <c r="B25" s="40" t="s">
        <v>34</v>
      </c>
      <c r="C25" s="41" t="s">
        <v>32</v>
      </c>
      <c r="D25" s="48">
        <f>SUM(E25:F25)</f>
        <v>0</v>
      </c>
      <c r="E25" s="46">
        <v>0</v>
      </c>
      <c r="F25" s="46">
        <v>0</v>
      </c>
      <c r="G25" s="48">
        <f>SUM(H25:I25)</f>
        <v>0</v>
      </c>
      <c r="H25" s="46">
        <v>0</v>
      </c>
      <c r="I25" s="46">
        <v>0</v>
      </c>
      <c r="J25" s="48">
        <f>SUM(K25:L25)</f>
        <v>0</v>
      </c>
      <c r="K25" s="46">
        <v>0</v>
      </c>
      <c r="L25" s="46">
        <v>0</v>
      </c>
      <c r="M25" s="48">
        <f>SUM(N25:O25)</f>
        <v>0</v>
      </c>
      <c r="N25" s="49">
        <f t="shared" si="3"/>
        <v>0</v>
      </c>
      <c r="O25" s="49">
        <f t="shared" si="3"/>
        <v>0</v>
      </c>
      <c r="P25" s="14"/>
    </row>
    <row r="26" spans="1:16" ht="67.5" customHeight="1">
      <c r="A26" s="78" t="s">
        <v>35</v>
      </c>
      <c r="B26" s="84" t="s">
        <v>88</v>
      </c>
      <c r="C26" s="41" t="s">
        <v>32</v>
      </c>
      <c r="D26" s="48">
        <f>SUM(E26:F26)</f>
        <v>0</v>
      </c>
      <c r="E26" s="33">
        <v>0</v>
      </c>
      <c r="F26" s="33">
        <v>0</v>
      </c>
      <c r="G26" s="48">
        <f>SUM(H26:I26)</f>
        <v>0</v>
      </c>
      <c r="H26" s="33">
        <v>0</v>
      </c>
      <c r="I26" s="33">
        <v>0</v>
      </c>
      <c r="J26" s="48">
        <f>SUM(K26:L26)</f>
        <v>0</v>
      </c>
      <c r="K26" s="33">
        <v>0</v>
      </c>
      <c r="L26" s="33">
        <v>0</v>
      </c>
      <c r="M26" s="51">
        <f>SUM(N26:O26)</f>
        <v>0</v>
      </c>
      <c r="N26" s="49">
        <f t="shared" si="3"/>
        <v>0</v>
      </c>
      <c r="O26" s="49">
        <f t="shared" si="3"/>
        <v>0</v>
      </c>
      <c r="P26" s="14"/>
    </row>
    <row r="27" spans="1:16" ht="67.5" customHeight="1">
      <c r="A27" s="78"/>
      <c r="B27" s="93"/>
      <c r="C27" s="41" t="s">
        <v>87</v>
      </c>
      <c r="D27" s="48">
        <f>SUM(E27:F27)</f>
        <v>33.85417</v>
      </c>
      <c r="E27" s="33">
        <v>33.85417</v>
      </c>
      <c r="F27" s="33">
        <v>0</v>
      </c>
      <c r="G27" s="48">
        <f>SUM(H27:I27)</f>
        <v>812.5</v>
      </c>
      <c r="H27" s="33">
        <v>812.5</v>
      </c>
      <c r="I27" s="33">
        <v>0</v>
      </c>
      <c r="J27" s="48">
        <f>SUM(K27:L27)</f>
        <v>0</v>
      </c>
      <c r="K27" s="33">
        <v>0</v>
      </c>
      <c r="L27" s="33">
        <v>0</v>
      </c>
      <c r="M27" s="51">
        <f>SUM(N27:O27)</f>
        <v>846.35417</v>
      </c>
      <c r="N27" s="49">
        <f t="shared" si="3"/>
        <v>846.35417</v>
      </c>
      <c r="O27" s="49">
        <f t="shared" si="3"/>
        <v>0</v>
      </c>
      <c r="P27" s="14"/>
    </row>
    <row r="28" spans="1:16" ht="60.75" customHeight="1">
      <c r="A28" s="78"/>
      <c r="B28" s="85"/>
      <c r="C28" s="52" t="s">
        <v>36</v>
      </c>
      <c r="D28" s="48">
        <f>SUM(E28:F28)</f>
        <v>0</v>
      </c>
      <c r="E28" s="53">
        <v>0</v>
      </c>
      <c r="F28" s="53">
        <v>0</v>
      </c>
      <c r="G28" s="48">
        <f>SUM(H28:I28)</f>
        <v>0</v>
      </c>
      <c r="H28" s="53">
        <v>0</v>
      </c>
      <c r="I28" s="53">
        <v>0</v>
      </c>
      <c r="J28" s="48">
        <f>SUM(K28:L28)</f>
        <v>0</v>
      </c>
      <c r="K28" s="53">
        <v>0</v>
      </c>
      <c r="L28" s="53">
        <v>0</v>
      </c>
      <c r="M28" s="54">
        <f>SUM(N28:O28)</f>
        <v>0</v>
      </c>
      <c r="N28" s="49">
        <f t="shared" si="3"/>
        <v>0</v>
      </c>
      <c r="O28" s="49">
        <f t="shared" si="3"/>
        <v>0</v>
      </c>
      <c r="P28" s="14"/>
    </row>
    <row r="29" spans="1:17" ht="84" customHeight="1">
      <c r="A29" s="81" t="s">
        <v>20</v>
      </c>
      <c r="B29" s="81"/>
      <c r="C29" s="81"/>
      <c r="D29" s="42">
        <f>D24+D25+D26+D27+D28</f>
        <v>33.85417</v>
      </c>
      <c r="E29" s="42">
        <f aca="true" t="shared" si="4" ref="E29:O29">E24+E25+E26+E27+E28</f>
        <v>33.85417</v>
      </c>
      <c r="F29" s="42">
        <f t="shared" si="4"/>
        <v>0</v>
      </c>
      <c r="G29" s="42">
        <f t="shared" si="4"/>
        <v>812.5</v>
      </c>
      <c r="H29" s="42">
        <f t="shared" si="4"/>
        <v>812.5</v>
      </c>
      <c r="I29" s="42">
        <f t="shared" si="4"/>
        <v>0</v>
      </c>
      <c r="J29" s="42">
        <f t="shared" si="4"/>
        <v>0</v>
      </c>
      <c r="K29" s="42">
        <f t="shared" si="4"/>
        <v>0</v>
      </c>
      <c r="L29" s="42">
        <f t="shared" si="4"/>
        <v>0</v>
      </c>
      <c r="M29" s="42">
        <f t="shared" si="4"/>
        <v>846.35417</v>
      </c>
      <c r="N29" s="42">
        <f t="shared" si="4"/>
        <v>846.35417</v>
      </c>
      <c r="O29" s="42">
        <f t="shared" si="4"/>
        <v>0</v>
      </c>
      <c r="P29" s="15"/>
      <c r="Q29" s="16"/>
    </row>
    <row r="30" spans="1:17" ht="29.25" customHeight="1">
      <c r="A30" s="81" t="s">
        <v>37</v>
      </c>
      <c r="B30" s="81"/>
      <c r="C30" s="81"/>
      <c r="D30" s="81"/>
      <c r="E30" s="81"/>
      <c r="F30" s="81"/>
      <c r="G30" s="81"/>
      <c r="H30" s="81"/>
      <c r="I30" s="81"/>
      <c r="J30" s="81"/>
      <c r="K30" s="81"/>
      <c r="L30" s="81"/>
      <c r="M30" s="81"/>
      <c r="N30" s="81"/>
      <c r="O30" s="81"/>
      <c r="P30" s="13"/>
      <c r="Q30" s="16"/>
    </row>
    <row r="31" spans="1:17" ht="78.75" customHeight="1">
      <c r="A31" s="50" t="s">
        <v>38</v>
      </c>
      <c r="B31" s="40" t="s">
        <v>8</v>
      </c>
      <c r="C31" s="41" t="s">
        <v>9</v>
      </c>
      <c r="D31" s="28">
        <f>SUM(E31:F31)</f>
        <v>0</v>
      </c>
      <c r="E31" s="33">
        <v>0</v>
      </c>
      <c r="F31" s="33">
        <v>0</v>
      </c>
      <c r="G31" s="28">
        <f>SUM(H31:I31)</f>
        <v>0</v>
      </c>
      <c r="H31" s="33">
        <v>0</v>
      </c>
      <c r="I31" s="33">
        <v>0</v>
      </c>
      <c r="J31" s="28">
        <f>SUM(K31:L31)</f>
        <v>0</v>
      </c>
      <c r="K31" s="33">
        <v>0</v>
      </c>
      <c r="L31" s="33">
        <v>0</v>
      </c>
      <c r="M31" s="28">
        <f>SUM(N31:O31)</f>
        <v>0</v>
      </c>
      <c r="N31" s="33">
        <f>E31+H31+K31</f>
        <v>0</v>
      </c>
      <c r="O31" s="33">
        <f>F31+I31+L31</f>
        <v>0</v>
      </c>
      <c r="P31" s="10"/>
      <c r="Q31" s="16"/>
    </row>
    <row r="32" spans="1:17" ht="76.5" customHeight="1">
      <c r="A32" s="50" t="s">
        <v>39</v>
      </c>
      <c r="B32" s="57" t="s">
        <v>13</v>
      </c>
      <c r="C32" s="37" t="s">
        <v>9</v>
      </c>
      <c r="D32" s="70">
        <f aca="true" t="shared" si="5" ref="D32:D45">SUM(E32:F32)</f>
        <v>2186.21587</v>
      </c>
      <c r="E32" s="71">
        <v>411.92498</v>
      </c>
      <c r="F32" s="71">
        <v>1774.29089</v>
      </c>
      <c r="G32" s="70">
        <f aca="true" t="shared" si="6" ref="G32:G45">SUM(H32:I32)</f>
        <v>40786.606900000006</v>
      </c>
      <c r="H32" s="71">
        <v>7826.57476</v>
      </c>
      <c r="I32" s="71">
        <v>32960.03214</v>
      </c>
      <c r="J32" s="70">
        <f aca="true" t="shared" si="7" ref="J32:J50">SUM(K32:L32)</f>
        <v>0</v>
      </c>
      <c r="K32" s="71">
        <v>0</v>
      </c>
      <c r="L32" s="53">
        <v>0</v>
      </c>
      <c r="M32" s="28">
        <f aca="true" t="shared" si="8" ref="M32:M46">SUM(N32:O32)</f>
        <v>42972.82277</v>
      </c>
      <c r="N32" s="33">
        <f aca="true" t="shared" si="9" ref="N32:N46">E32+H32+K32</f>
        <v>8238.499740000001</v>
      </c>
      <c r="O32" s="33">
        <f aca="true" t="shared" si="10" ref="O32:O46">F32+I32+L32</f>
        <v>34734.32303</v>
      </c>
      <c r="P32" s="10"/>
      <c r="Q32" s="11"/>
    </row>
    <row r="33" spans="1:16" ht="68.25" customHeight="1">
      <c r="A33" s="50" t="s">
        <v>40</v>
      </c>
      <c r="B33" s="40" t="s">
        <v>15</v>
      </c>
      <c r="C33" s="41" t="s">
        <v>9</v>
      </c>
      <c r="D33" s="70">
        <f t="shared" si="5"/>
        <v>0</v>
      </c>
      <c r="E33" s="71">
        <v>0</v>
      </c>
      <c r="F33" s="71">
        <v>0</v>
      </c>
      <c r="G33" s="70">
        <f t="shared" si="6"/>
        <v>0</v>
      </c>
      <c r="H33" s="71">
        <v>0</v>
      </c>
      <c r="I33" s="71">
        <v>0</v>
      </c>
      <c r="J33" s="70">
        <f t="shared" si="7"/>
        <v>0</v>
      </c>
      <c r="K33" s="71">
        <v>0</v>
      </c>
      <c r="L33" s="53">
        <v>0</v>
      </c>
      <c r="M33" s="28">
        <f t="shared" si="8"/>
        <v>0</v>
      </c>
      <c r="N33" s="33">
        <f t="shared" si="9"/>
        <v>0</v>
      </c>
      <c r="O33" s="33">
        <f t="shared" si="10"/>
        <v>0</v>
      </c>
      <c r="P33" s="10"/>
    </row>
    <row r="34" spans="1:16" ht="73.5" customHeight="1">
      <c r="A34" s="50" t="s">
        <v>41</v>
      </c>
      <c r="B34" s="40" t="s">
        <v>42</v>
      </c>
      <c r="C34" s="41" t="s">
        <v>9</v>
      </c>
      <c r="D34" s="70">
        <f t="shared" si="5"/>
        <v>0</v>
      </c>
      <c r="E34" s="71">
        <v>0</v>
      </c>
      <c r="F34" s="71">
        <v>0</v>
      </c>
      <c r="G34" s="70">
        <f t="shared" si="6"/>
        <v>0</v>
      </c>
      <c r="H34" s="71">
        <v>0</v>
      </c>
      <c r="I34" s="71">
        <v>0</v>
      </c>
      <c r="J34" s="70">
        <f t="shared" si="7"/>
        <v>0</v>
      </c>
      <c r="K34" s="71">
        <v>0</v>
      </c>
      <c r="L34" s="53">
        <v>0</v>
      </c>
      <c r="M34" s="28">
        <f t="shared" si="8"/>
        <v>0</v>
      </c>
      <c r="N34" s="33">
        <f t="shared" si="9"/>
        <v>0</v>
      </c>
      <c r="O34" s="33">
        <f t="shared" si="10"/>
        <v>0</v>
      </c>
      <c r="P34" s="10"/>
    </row>
    <row r="35" spans="1:16" ht="78.75" customHeight="1">
      <c r="A35" s="50" t="s">
        <v>43</v>
      </c>
      <c r="B35" s="40" t="s">
        <v>44</v>
      </c>
      <c r="C35" s="41" t="s">
        <v>9</v>
      </c>
      <c r="D35" s="70">
        <f t="shared" si="5"/>
        <v>0</v>
      </c>
      <c r="E35" s="71">
        <v>0</v>
      </c>
      <c r="F35" s="71">
        <v>0</v>
      </c>
      <c r="G35" s="70">
        <f t="shared" si="6"/>
        <v>0</v>
      </c>
      <c r="H35" s="71">
        <v>0</v>
      </c>
      <c r="I35" s="71">
        <v>0</v>
      </c>
      <c r="J35" s="70">
        <f t="shared" si="7"/>
        <v>0</v>
      </c>
      <c r="K35" s="71">
        <v>0</v>
      </c>
      <c r="L35" s="53">
        <v>0</v>
      </c>
      <c r="M35" s="28">
        <f t="shared" si="8"/>
        <v>0</v>
      </c>
      <c r="N35" s="33">
        <f t="shared" si="9"/>
        <v>0</v>
      </c>
      <c r="O35" s="33">
        <f t="shared" si="10"/>
        <v>0</v>
      </c>
      <c r="P35" s="10"/>
    </row>
    <row r="36" spans="1:16" ht="45" hidden="1">
      <c r="A36" s="50" t="s">
        <v>45</v>
      </c>
      <c r="B36" s="40" t="s">
        <v>17</v>
      </c>
      <c r="C36" s="41" t="s">
        <v>9</v>
      </c>
      <c r="D36" s="70">
        <f t="shared" si="5"/>
        <v>0</v>
      </c>
      <c r="E36" s="71">
        <v>0</v>
      </c>
      <c r="F36" s="71">
        <v>0</v>
      </c>
      <c r="G36" s="70">
        <f t="shared" si="6"/>
        <v>0</v>
      </c>
      <c r="H36" s="71">
        <v>0</v>
      </c>
      <c r="I36" s="71">
        <v>0</v>
      </c>
      <c r="J36" s="70">
        <f t="shared" si="7"/>
        <v>0</v>
      </c>
      <c r="K36" s="71">
        <v>0</v>
      </c>
      <c r="L36" s="53">
        <v>0</v>
      </c>
      <c r="M36" s="28">
        <f t="shared" si="8"/>
        <v>0</v>
      </c>
      <c r="N36" s="33">
        <f t="shared" si="9"/>
        <v>0</v>
      </c>
      <c r="O36" s="33">
        <f t="shared" si="10"/>
        <v>0</v>
      </c>
      <c r="P36" s="10"/>
    </row>
    <row r="37" spans="1:16" ht="89.25" customHeight="1" hidden="1">
      <c r="A37" s="50" t="s">
        <v>46</v>
      </c>
      <c r="B37" s="40" t="s">
        <v>19</v>
      </c>
      <c r="C37" s="41" t="s">
        <v>9</v>
      </c>
      <c r="D37" s="70">
        <f t="shared" si="5"/>
        <v>0</v>
      </c>
      <c r="E37" s="71">
        <v>0</v>
      </c>
      <c r="F37" s="71">
        <v>0</v>
      </c>
      <c r="G37" s="70">
        <f t="shared" si="6"/>
        <v>0</v>
      </c>
      <c r="H37" s="71">
        <v>0</v>
      </c>
      <c r="I37" s="71"/>
      <c r="J37" s="70">
        <f t="shared" si="7"/>
        <v>0</v>
      </c>
      <c r="K37" s="71">
        <v>0</v>
      </c>
      <c r="L37" s="53">
        <v>0</v>
      </c>
      <c r="M37" s="28">
        <f t="shared" si="8"/>
        <v>0</v>
      </c>
      <c r="N37" s="33">
        <f t="shared" si="9"/>
        <v>0</v>
      </c>
      <c r="O37" s="33">
        <f t="shared" si="10"/>
        <v>0</v>
      </c>
      <c r="P37" s="10"/>
    </row>
    <row r="38" spans="1:16" s="18" customFormat="1" ht="80.25" customHeight="1">
      <c r="A38" s="58" t="s">
        <v>45</v>
      </c>
      <c r="B38" s="59" t="s">
        <v>22</v>
      </c>
      <c r="C38" s="37" t="s">
        <v>47</v>
      </c>
      <c r="D38" s="70">
        <f t="shared" si="5"/>
        <v>5615.81085</v>
      </c>
      <c r="E38" s="71">
        <f>SUM(E39:E42)</f>
        <v>3164.1511</v>
      </c>
      <c r="F38" s="71">
        <f>SUM(F39:F40)</f>
        <v>2451.65975</v>
      </c>
      <c r="G38" s="70">
        <f t="shared" si="6"/>
        <v>105948.91152</v>
      </c>
      <c r="H38" s="71">
        <f>H39+H41+H40</f>
        <v>60118.87080999999</v>
      </c>
      <c r="I38" s="71">
        <f>I39+I41+I40</f>
        <v>45830.04071</v>
      </c>
      <c r="J38" s="70">
        <f t="shared" si="7"/>
        <v>1477.33599</v>
      </c>
      <c r="K38" s="71">
        <f>SUM(K39:K42)</f>
        <v>1477.33599</v>
      </c>
      <c r="L38" s="53">
        <f>L39+L41+L40</f>
        <v>0</v>
      </c>
      <c r="M38" s="28">
        <f t="shared" si="8"/>
        <v>113042.05836</v>
      </c>
      <c r="N38" s="33">
        <f t="shared" si="9"/>
        <v>64760.357899999995</v>
      </c>
      <c r="O38" s="33">
        <f t="shared" si="10"/>
        <v>48281.70046</v>
      </c>
      <c r="P38" s="17"/>
    </row>
    <row r="39" spans="1:17" ht="80.25" customHeight="1">
      <c r="A39" s="78" t="s">
        <v>48</v>
      </c>
      <c r="B39" s="84" t="s">
        <v>24</v>
      </c>
      <c r="C39" s="41" t="s">
        <v>47</v>
      </c>
      <c r="D39" s="70">
        <f t="shared" si="5"/>
        <v>4212.34166</v>
      </c>
      <c r="E39" s="71">
        <v>1760.68191</v>
      </c>
      <c r="F39" s="71">
        <v>2451.65975</v>
      </c>
      <c r="G39" s="70">
        <f t="shared" si="6"/>
        <v>79282.9969</v>
      </c>
      <c r="H39" s="71">
        <v>33452.95619</v>
      </c>
      <c r="I39" s="71">
        <v>45830.04071</v>
      </c>
      <c r="J39" s="70">
        <f t="shared" si="7"/>
        <v>0</v>
      </c>
      <c r="K39" s="71">
        <v>0</v>
      </c>
      <c r="L39" s="53">
        <v>0</v>
      </c>
      <c r="M39" s="28">
        <f t="shared" si="8"/>
        <v>83495.33856</v>
      </c>
      <c r="N39" s="33">
        <f t="shared" si="9"/>
        <v>35213.6381</v>
      </c>
      <c r="O39" s="33">
        <f t="shared" si="10"/>
        <v>48281.70046</v>
      </c>
      <c r="P39" s="10"/>
      <c r="Q39" s="11"/>
    </row>
    <row r="40" spans="1:17" ht="72.75" customHeight="1">
      <c r="A40" s="78"/>
      <c r="B40" s="85"/>
      <c r="C40" s="41" t="s">
        <v>49</v>
      </c>
      <c r="D40" s="70">
        <f>SUM(E40:F40)</f>
        <v>0</v>
      </c>
      <c r="E40" s="71">
        <v>0</v>
      </c>
      <c r="F40" s="71">
        <v>0</v>
      </c>
      <c r="G40" s="70">
        <f t="shared" si="6"/>
        <v>0</v>
      </c>
      <c r="H40" s="71">
        <v>0</v>
      </c>
      <c r="I40" s="71">
        <v>0</v>
      </c>
      <c r="J40" s="70">
        <f t="shared" si="7"/>
        <v>0</v>
      </c>
      <c r="K40" s="71">
        <v>0</v>
      </c>
      <c r="L40" s="53">
        <v>0</v>
      </c>
      <c r="M40" s="28">
        <f t="shared" si="8"/>
        <v>0</v>
      </c>
      <c r="N40" s="33">
        <f t="shared" si="9"/>
        <v>0</v>
      </c>
      <c r="O40" s="33">
        <f t="shared" si="10"/>
        <v>0</v>
      </c>
      <c r="P40" s="10"/>
      <c r="Q40" s="11"/>
    </row>
    <row r="41" spans="1:17" s="2" customFormat="1" ht="84.75" customHeight="1">
      <c r="A41" s="89" t="s">
        <v>50</v>
      </c>
      <c r="B41" s="90" t="s">
        <v>27</v>
      </c>
      <c r="C41" s="41" t="s">
        <v>47</v>
      </c>
      <c r="D41" s="28">
        <f t="shared" si="5"/>
        <v>1403.46919</v>
      </c>
      <c r="E41" s="53">
        <v>1403.46919</v>
      </c>
      <c r="F41" s="53">
        <v>0</v>
      </c>
      <c r="G41" s="28">
        <f t="shared" si="6"/>
        <v>26665.91462</v>
      </c>
      <c r="H41" s="53">
        <v>26665.91462</v>
      </c>
      <c r="I41" s="53">
        <v>0</v>
      </c>
      <c r="J41" s="28">
        <f t="shared" si="7"/>
        <v>1477.33599</v>
      </c>
      <c r="K41" s="53">
        <v>1477.33599</v>
      </c>
      <c r="L41" s="53">
        <v>0</v>
      </c>
      <c r="M41" s="28">
        <f t="shared" si="8"/>
        <v>29546.7198</v>
      </c>
      <c r="N41" s="33">
        <f t="shared" si="9"/>
        <v>29546.7198</v>
      </c>
      <c r="O41" s="33">
        <f t="shared" si="10"/>
        <v>0</v>
      </c>
      <c r="P41" s="10"/>
      <c r="Q41" s="30"/>
    </row>
    <row r="42" spans="1:16" s="2" customFormat="1" ht="69" customHeight="1">
      <c r="A42" s="89"/>
      <c r="B42" s="91"/>
      <c r="C42" s="41" t="s">
        <v>49</v>
      </c>
      <c r="D42" s="28">
        <f>SUM(E42:F42)</f>
        <v>0</v>
      </c>
      <c r="E42" s="53">
        <v>0</v>
      </c>
      <c r="F42" s="53">
        <v>0</v>
      </c>
      <c r="G42" s="28">
        <f t="shared" si="6"/>
        <v>0</v>
      </c>
      <c r="H42" s="53">
        <v>0</v>
      </c>
      <c r="I42" s="53">
        <v>0</v>
      </c>
      <c r="J42" s="28">
        <f t="shared" si="7"/>
        <v>0</v>
      </c>
      <c r="K42" s="53">
        <v>0</v>
      </c>
      <c r="L42" s="53">
        <v>0</v>
      </c>
      <c r="M42" s="28">
        <f t="shared" si="8"/>
        <v>0</v>
      </c>
      <c r="N42" s="33">
        <f t="shared" si="9"/>
        <v>0</v>
      </c>
      <c r="O42" s="33">
        <f t="shared" si="10"/>
        <v>0</v>
      </c>
      <c r="P42" s="10"/>
    </row>
    <row r="43" spans="1:16" ht="67.5" customHeight="1">
      <c r="A43" s="78" t="s">
        <v>46</v>
      </c>
      <c r="B43" s="88" t="s">
        <v>29</v>
      </c>
      <c r="C43" s="41" t="s">
        <v>49</v>
      </c>
      <c r="D43" s="28">
        <f t="shared" si="5"/>
        <v>0</v>
      </c>
      <c r="E43" s="53">
        <v>0</v>
      </c>
      <c r="F43" s="53">
        <v>0</v>
      </c>
      <c r="G43" s="28">
        <f t="shared" si="6"/>
        <v>0</v>
      </c>
      <c r="H43" s="53">
        <v>0</v>
      </c>
      <c r="I43" s="53">
        <v>0</v>
      </c>
      <c r="J43" s="28">
        <f t="shared" si="7"/>
        <v>0</v>
      </c>
      <c r="K43" s="53">
        <v>0</v>
      </c>
      <c r="L43" s="53">
        <v>0</v>
      </c>
      <c r="M43" s="28">
        <f t="shared" si="8"/>
        <v>0</v>
      </c>
      <c r="N43" s="33">
        <f t="shared" si="9"/>
        <v>0</v>
      </c>
      <c r="O43" s="33">
        <f t="shared" si="10"/>
        <v>0</v>
      </c>
      <c r="P43" s="10"/>
    </row>
    <row r="44" spans="1:17" ht="63.75" customHeight="1">
      <c r="A44" s="78"/>
      <c r="B44" s="88"/>
      <c r="C44" s="41" t="s">
        <v>47</v>
      </c>
      <c r="D44" s="28">
        <f t="shared" si="5"/>
        <v>0</v>
      </c>
      <c r="E44" s="53">
        <v>0</v>
      </c>
      <c r="F44" s="53">
        <v>0</v>
      </c>
      <c r="G44" s="28">
        <f t="shared" si="6"/>
        <v>0</v>
      </c>
      <c r="H44" s="53">
        <v>0</v>
      </c>
      <c r="I44" s="53">
        <v>0</v>
      </c>
      <c r="J44" s="28">
        <f t="shared" si="7"/>
        <v>0</v>
      </c>
      <c r="K44" s="53">
        <v>0</v>
      </c>
      <c r="L44" s="53">
        <v>0</v>
      </c>
      <c r="M44" s="28">
        <f t="shared" si="8"/>
        <v>0</v>
      </c>
      <c r="N44" s="33">
        <f t="shared" si="9"/>
        <v>0</v>
      </c>
      <c r="O44" s="33">
        <f t="shared" si="10"/>
        <v>0</v>
      </c>
      <c r="P44" s="10"/>
      <c r="Q44" s="11"/>
    </row>
    <row r="45" spans="1:17" ht="59.25" customHeight="1">
      <c r="A45" s="60" t="s">
        <v>51</v>
      </c>
      <c r="B45" s="57" t="s">
        <v>52</v>
      </c>
      <c r="C45" s="37" t="s">
        <v>47</v>
      </c>
      <c r="D45" s="28">
        <f t="shared" si="5"/>
        <v>100</v>
      </c>
      <c r="E45" s="53">
        <v>100</v>
      </c>
      <c r="F45" s="53">
        <v>0</v>
      </c>
      <c r="G45" s="28">
        <f t="shared" si="6"/>
        <v>0</v>
      </c>
      <c r="H45" s="53">
        <v>0</v>
      </c>
      <c r="I45" s="53">
        <v>0</v>
      </c>
      <c r="J45" s="28">
        <f t="shared" si="7"/>
        <v>0</v>
      </c>
      <c r="K45" s="53">
        <v>0</v>
      </c>
      <c r="L45" s="53">
        <v>0</v>
      </c>
      <c r="M45" s="28">
        <f t="shared" si="8"/>
        <v>100</v>
      </c>
      <c r="N45" s="33">
        <f t="shared" si="9"/>
        <v>100</v>
      </c>
      <c r="O45" s="33">
        <f t="shared" si="10"/>
        <v>0</v>
      </c>
      <c r="P45" s="10"/>
      <c r="Q45" s="11"/>
    </row>
    <row r="46" spans="1:17" ht="86.25" customHeight="1">
      <c r="A46" s="60" t="s">
        <v>63</v>
      </c>
      <c r="B46" s="57" t="s">
        <v>64</v>
      </c>
      <c r="C46" s="37" t="s">
        <v>47</v>
      </c>
      <c r="D46" s="28">
        <f aca="true" t="shared" si="11" ref="D46:D51">SUM(E46:F46)</f>
        <v>450</v>
      </c>
      <c r="E46" s="53">
        <v>450</v>
      </c>
      <c r="F46" s="53">
        <v>0</v>
      </c>
      <c r="G46" s="55">
        <f aca="true" t="shared" si="12" ref="G46:G51">SUM(H46:I46)</f>
        <v>0</v>
      </c>
      <c r="H46" s="53">
        <v>0</v>
      </c>
      <c r="I46" s="53">
        <v>0</v>
      </c>
      <c r="J46" s="28">
        <f t="shared" si="7"/>
        <v>0</v>
      </c>
      <c r="K46" s="53">
        <v>0</v>
      </c>
      <c r="L46" s="53">
        <v>0</v>
      </c>
      <c r="M46" s="28">
        <f t="shared" si="8"/>
        <v>450</v>
      </c>
      <c r="N46" s="33">
        <f t="shared" si="9"/>
        <v>450</v>
      </c>
      <c r="O46" s="33">
        <f t="shared" si="10"/>
        <v>0</v>
      </c>
      <c r="P46" s="10"/>
      <c r="Q46" s="11"/>
    </row>
    <row r="47" spans="1:17" ht="108" customHeight="1">
      <c r="A47" s="60" t="s">
        <v>78</v>
      </c>
      <c r="B47" s="57" t="s">
        <v>81</v>
      </c>
      <c r="C47" s="41" t="s">
        <v>47</v>
      </c>
      <c r="D47" s="28">
        <f t="shared" si="11"/>
        <v>3000</v>
      </c>
      <c r="E47" s="53">
        <f>SUM(E48:E49)</f>
        <v>3000</v>
      </c>
      <c r="F47" s="53">
        <f>SUM(F48:F49)</f>
        <v>0</v>
      </c>
      <c r="G47" s="55">
        <f t="shared" si="12"/>
        <v>111000</v>
      </c>
      <c r="H47" s="53">
        <f>SUM(H48:H49)</f>
        <v>111000</v>
      </c>
      <c r="I47" s="53">
        <f>SUM(I48:I49)</f>
        <v>0</v>
      </c>
      <c r="J47" s="28">
        <f>SUM(K47:L47)</f>
        <v>0</v>
      </c>
      <c r="K47" s="53">
        <f>SUM(K48:K49)</f>
        <v>0</v>
      </c>
      <c r="L47" s="53">
        <f>SUM(L48:L49)</f>
        <v>0</v>
      </c>
      <c r="M47" s="28">
        <f>SUM(N47:O47)</f>
        <v>114000</v>
      </c>
      <c r="N47" s="33">
        <f aca="true" t="shared" si="13" ref="N47:O50">E47+H47+K47</f>
        <v>114000</v>
      </c>
      <c r="O47" s="33">
        <f t="shared" si="13"/>
        <v>0</v>
      </c>
      <c r="P47" s="10"/>
      <c r="Q47" s="11"/>
    </row>
    <row r="48" spans="1:17" ht="86.25" customHeight="1">
      <c r="A48" s="60" t="s">
        <v>79</v>
      </c>
      <c r="B48" s="57" t="s">
        <v>77</v>
      </c>
      <c r="C48" s="37" t="s">
        <v>47</v>
      </c>
      <c r="D48" s="28">
        <f t="shared" si="11"/>
        <v>2235</v>
      </c>
      <c r="E48" s="29">
        <v>2235</v>
      </c>
      <c r="F48" s="27">
        <v>0</v>
      </c>
      <c r="G48" s="55">
        <f t="shared" si="12"/>
        <v>0</v>
      </c>
      <c r="H48" s="27">
        <v>0</v>
      </c>
      <c r="I48" s="27">
        <v>0</v>
      </c>
      <c r="J48" s="28">
        <f t="shared" si="7"/>
        <v>0</v>
      </c>
      <c r="K48" s="53">
        <v>0</v>
      </c>
      <c r="L48" s="53">
        <v>0</v>
      </c>
      <c r="M48" s="28">
        <f>SUM(N48:O48)</f>
        <v>2235</v>
      </c>
      <c r="N48" s="33">
        <f t="shared" si="13"/>
        <v>2235</v>
      </c>
      <c r="O48" s="33">
        <f t="shared" si="13"/>
        <v>0</v>
      </c>
      <c r="P48" s="10"/>
      <c r="Q48" s="11"/>
    </row>
    <row r="49" spans="1:17" ht="86.25" customHeight="1">
      <c r="A49" s="60" t="s">
        <v>80</v>
      </c>
      <c r="B49" s="57" t="s">
        <v>82</v>
      </c>
      <c r="C49" s="37" t="s">
        <v>47</v>
      </c>
      <c r="D49" s="28">
        <f t="shared" si="11"/>
        <v>765</v>
      </c>
      <c r="E49" s="33">
        <v>765</v>
      </c>
      <c r="F49" s="33">
        <v>0</v>
      </c>
      <c r="G49" s="55">
        <f t="shared" si="12"/>
        <v>111000</v>
      </c>
      <c r="H49" s="33">
        <v>111000</v>
      </c>
      <c r="I49" s="33">
        <v>0</v>
      </c>
      <c r="J49" s="28">
        <f t="shared" si="7"/>
        <v>0</v>
      </c>
      <c r="K49" s="53">
        <v>0</v>
      </c>
      <c r="L49" s="53">
        <v>0</v>
      </c>
      <c r="M49" s="28">
        <f>SUM(N49:O49)</f>
        <v>111765</v>
      </c>
      <c r="N49" s="33">
        <f t="shared" si="13"/>
        <v>111765</v>
      </c>
      <c r="O49" s="33">
        <f t="shared" si="13"/>
        <v>0</v>
      </c>
      <c r="P49" s="10"/>
      <c r="Q49" s="11"/>
    </row>
    <row r="50" spans="1:17" ht="86.25" customHeight="1">
      <c r="A50" s="69" t="s">
        <v>84</v>
      </c>
      <c r="B50" s="57" t="s">
        <v>83</v>
      </c>
      <c r="C50" s="37" t="s">
        <v>47</v>
      </c>
      <c r="D50" s="28">
        <f t="shared" si="11"/>
        <v>553.4222</v>
      </c>
      <c r="E50" s="33">
        <v>553.4222</v>
      </c>
      <c r="F50" s="33">
        <v>0</v>
      </c>
      <c r="G50" s="55">
        <f t="shared" si="12"/>
        <v>0</v>
      </c>
      <c r="H50" s="33">
        <v>0</v>
      </c>
      <c r="I50" s="33">
        <v>0</v>
      </c>
      <c r="J50" s="28">
        <f t="shared" si="7"/>
        <v>0</v>
      </c>
      <c r="K50" s="53">
        <v>0</v>
      </c>
      <c r="L50" s="53">
        <v>0</v>
      </c>
      <c r="M50" s="28">
        <f>SUM(N50:O50)</f>
        <v>553.4222</v>
      </c>
      <c r="N50" s="33">
        <f t="shared" si="13"/>
        <v>553.4222</v>
      </c>
      <c r="O50" s="33">
        <f t="shared" si="13"/>
        <v>0</v>
      </c>
      <c r="P50" s="10"/>
      <c r="Q50" s="11"/>
    </row>
    <row r="51" spans="1:17" ht="90" customHeight="1">
      <c r="A51" s="87" t="s">
        <v>20</v>
      </c>
      <c r="B51" s="87"/>
      <c r="C51" s="87"/>
      <c r="D51" s="28">
        <f t="shared" si="11"/>
        <v>11905.448919999999</v>
      </c>
      <c r="E51" s="55">
        <f>E31+E32+E33+E34+E35+E36+E37+E38+E43+E45+E46+E47+E50</f>
        <v>7679.49828</v>
      </c>
      <c r="F51" s="55">
        <f>F31+F32+F33+F34+F35+F36+F37+F38+F43+F45+F46+F47+F50</f>
        <v>4225.95064</v>
      </c>
      <c r="G51" s="55">
        <f t="shared" si="12"/>
        <v>257735.51841999998</v>
      </c>
      <c r="H51" s="55">
        <f>H31+H32+H33+H34+H35+H36+H37+H38+H43+H45+H46+H47+H50</f>
        <v>178945.44556999998</v>
      </c>
      <c r="I51" s="55">
        <f>I31+I32+I33+I34+I35+I36+I37+I38+I43+I45+I46+I47+I50</f>
        <v>78790.07285</v>
      </c>
      <c r="J51" s="55">
        <f>J31+J32+J33+J34+J35+J36+J37+J38+J43+J45</f>
        <v>1477.33599</v>
      </c>
      <c r="K51" s="55">
        <f>K31+K32+K33+K34+K35+K36+K37+K38+K43+K45+K46+K47+K50</f>
        <v>1477.33599</v>
      </c>
      <c r="L51" s="55">
        <f>L31+L32+L33+L34+L35+L36+L37+L38+L43+L45+L46+L47+L50</f>
        <v>0</v>
      </c>
      <c r="M51" s="55">
        <f>SUM(N51:O51)</f>
        <v>271118.30333</v>
      </c>
      <c r="N51" s="55">
        <f>N31+N32+N33+N34+N35+N36+N37+N38+N43+N45+N46+N47+N50</f>
        <v>188102.27984</v>
      </c>
      <c r="O51" s="55">
        <f>O31+O32+O33+O34+O35+O36+O37+O38+O43+O45+O46+O47+O50</f>
        <v>83016.02348999999</v>
      </c>
      <c r="P51" s="12"/>
      <c r="Q51" s="11"/>
    </row>
    <row r="52" spans="1:17" ht="17.25" customHeight="1">
      <c r="A52" s="87" t="s">
        <v>71</v>
      </c>
      <c r="B52" s="87"/>
      <c r="C52" s="87"/>
      <c r="D52" s="87"/>
      <c r="E52" s="87"/>
      <c r="F52" s="87"/>
      <c r="G52" s="87"/>
      <c r="H52" s="87"/>
      <c r="I52" s="87"/>
      <c r="J52" s="87"/>
      <c r="K52" s="87"/>
      <c r="L52" s="87"/>
      <c r="M52" s="87"/>
      <c r="N52" s="87"/>
      <c r="O52" s="87"/>
      <c r="P52" s="12"/>
      <c r="Q52" s="11"/>
    </row>
    <row r="53" spans="1:16" s="2" customFormat="1" ht="69" customHeight="1">
      <c r="A53" s="39" t="s">
        <v>53</v>
      </c>
      <c r="B53" s="59" t="s">
        <v>54</v>
      </c>
      <c r="C53" s="25" t="s">
        <v>49</v>
      </c>
      <c r="D53" s="28">
        <f>SUM(E53:F53)</f>
        <v>0</v>
      </c>
      <c r="E53" s="33">
        <v>0</v>
      </c>
      <c r="F53" s="33">
        <v>0</v>
      </c>
      <c r="G53" s="28">
        <f>SUM(H53:I53)</f>
        <v>0</v>
      </c>
      <c r="H53" s="33">
        <v>0</v>
      </c>
      <c r="I53" s="33">
        <v>0</v>
      </c>
      <c r="J53" s="28">
        <f>SUM(K53:L53)</f>
        <v>0</v>
      </c>
      <c r="K53" s="33">
        <v>0</v>
      </c>
      <c r="L53" s="33">
        <v>0</v>
      </c>
      <c r="M53" s="28">
        <f>SUM(N53:O53)</f>
        <v>0</v>
      </c>
      <c r="N53" s="33">
        <f aca="true" t="shared" si="14" ref="N53:O56">E53+H53+K53</f>
        <v>0</v>
      </c>
      <c r="O53" s="33">
        <f t="shared" si="14"/>
        <v>0</v>
      </c>
      <c r="P53" s="12"/>
    </row>
    <row r="54" spans="1:16" s="2" customFormat="1" ht="114.75" customHeight="1" hidden="1">
      <c r="A54" s="39" t="s">
        <v>55</v>
      </c>
      <c r="B54" s="59" t="s">
        <v>56</v>
      </c>
      <c r="C54" s="25" t="s">
        <v>47</v>
      </c>
      <c r="D54" s="28">
        <f>SUM(E54:F54)</f>
        <v>0</v>
      </c>
      <c r="E54" s="33">
        <v>0</v>
      </c>
      <c r="F54" s="33">
        <v>0</v>
      </c>
      <c r="G54" s="28">
        <f>SUM(H54:I54)</f>
        <v>0</v>
      </c>
      <c r="H54" s="33">
        <v>0</v>
      </c>
      <c r="I54" s="33">
        <v>0</v>
      </c>
      <c r="J54" s="28">
        <f>SUM(K54:L54)</f>
        <v>0</v>
      </c>
      <c r="K54" s="33">
        <v>0</v>
      </c>
      <c r="L54" s="33">
        <v>0</v>
      </c>
      <c r="M54" s="28">
        <f>SUM(N54:O54)</f>
        <v>0</v>
      </c>
      <c r="N54" s="33">
        <f t="shared" si="14"/>
        <v>0</v>
      </c>
      <c r="O54" s="33">
        <f t="shared" si="14"/>
        <v>0</v>
      </c>
      <c r="P54" s="12"/>
    </row>
    <row r="55" spans="1:16" s="2" customFormat="1" ht="114.75" customHeight="1" hidden="1">
      <c r="A55" s="39" t="s">
        <v>57</v>
      </c>
      <c r="B55" s="61" t="s">
        <v>27</v>
      </c>
      <c r="C55" s="25" t="s">
        <v>47</v>
      </c>
      <c r="D55" s="28">
        <f>SUM(E55:F55)</f>
        <v>0</v>
      </c>
      <c r="E55" s="33">
        <v>0</v>
      </c>
      <c r="F55" s="33">
        <v>0</v>
      </c>
      <c r="G55" s="28">
        <f>SUM(H55:I55)</f>
        <v>0</v>
      </c>
      <c r="H55" s="33">
        <v>0</v>
      </c>
      <c r="I55" s="33">
        <v>0</v>
      </c>
      <c r="J55" s="28">
        <f>SUM(K55:L55)</f>
        <v>0</v>
      </c>
      <c r="K55" s="33">
        <v>0</v>
      </c>
      <c r="L55" s="33">
        <v>0</v>
      </c>
      <c r="M55" s="28">
        <f>SUM(N55:O55)</f>
        <v>0</v>
      </c>
      <c r="N55" s="33">
        <f t="shared" si="14"/>
        <v>0</v>
      </c>
      <c r="O55" s="33">
        <f t="shared" si="14"/>
        <v>0</v>
      </c>
      <c r="P55" s="12"/>
    </row>
    <row r="56" spans="1:16" s="2" customFormat="1" ht="151.5" customHeight="1">
      <c r="A56" s="39" t="s">
        <v>55</v>
      </c>
      <c r="B56" s="59" t="s">
        <v>58</v>
      </c>
      <c r="C56" s="62" t="s">
        <v>59</v>
      </c>
      <c r="D56" s="28">
        <f>SUM(E56:F56)</f>
        <v>0</v>
      </c>
      <c r="E56" s="33">
        <v>0</v>
      </c>
      <c r="F56" s="33">
        <v>0</v>
      </c>
      <c r="G56" s="28">
        <f>SUM(H56:I56)</f>
        <v>0</v>
      </c>
      <c r="H56" s="33">
        <v>0</v>
      </c>
      <c r="I56" s="33">
        <v>0</v>
      </c>
      <c r="J56" s="28">
        <f>SUM(K56:L56)</f>
        <v>0</v>
      </c>
      <c r="K56" s="33">
        <v>0</v>
      </c>
      <c r="L56" s="33">
        <v>0</v>
      </c>
      <c r="M56" s="28">
        <f>SUM(N56:O56)</f>
        <v>0</v>
      </c>
      <c r="N56" s="33">
        <f t="shared" si="14"/>
        <v>0</v>
      </c>
      <c r="O56" s="33">
        <f t="shared" si="14"/>
        <v>0</v>
      </c>
      <c r="P56" s="12"/>
    </row>
    <row r="57" spans="1:16" ht="77.25" customHeight="1">
      <c r="A57" s="81" t="s">
        <v>20</v>
      </c>
      <c r="B57" s="81"/>
      <c r="C57" s="81"/>
      <c r="D57" s="28">
        <f>SUM(E57:F57)</f>
        <v>0</v>
      </c>
      <c r="E57" s="28">
        <f>SUM(E53:E56)</f>
        <v>0</v>
      </c>
      <c r="F57" s="28">
        <f>SUM(F53:F56)</f>
        <v>0</v>
      </c>
      <c r="G57" s="28">
        <f>SUM(H57:I57)</f>
        <v>0</v>
      </c>
      <c r="H57" s="28">
        <f>SUM(H53:H56)</f>
        <v>0</v>
      </c>
      <c r="I57" s="28">
        <f>SUM(I53:I56)</f>
        <v>0</v>
      </c>
      <c r="J57" s="28">
        <f>SUM(K57:L57)</f>
        <v>0</v>
      </c>
      <c r="K57" s="28">
        <f>SUM(K53:K56)</f>
        <v>0</v>
      </c>
      <c r="L57" s="28">
        <f>SUM(L53:L56)</f>
        <v>0</v>
      </c>
      <c r="M57" s="28">
        <f>SUM(N57:O57)</f>
        <v>0</v>
      </c>
      <c r="N57" s="28">
        <f>SUM(N53:N56)</f>
        <v>0</v>
      </c>
      <c r="O57" s="56">
        <f>SUM(O53:O56)</f>
        <v>0</v>
      </c>
      <c r="P57" s="12"/>
    </row>
    <row r="58" spans="1:16" ht="22.5" customHeight="1">
      <c r="A58" s="92" t="s">
        <v>72</v>
      </c>
      <c r="B58" s="92"/>
      <c r="C58" s="92"/>
      <c r="D58" s="92"/>
      <c r="E58" s="92"/>
      <c r="F58" s="92"/>
      <c r="G58" s="92"/>
      <c r="H58" s="92"/>
      <c r="I58" s="92"/>
      <c r="J58" s="92"/>
      <c r="K58" s="92"/>
      <c r="L58" s="92"/>
      <c r="M58" s="92"/>
      <c r="N58" s="92"/>
      <c r="O58" s="92"/>
      <c r="P58" s="12"/>
    </row>
    <row r="59" spans="1:19" ht="93.75" customHeight="1">
      <c r="A59" s="39" t="s">
        <v>65</v>
      </c>
      <c r="B59" s="38" t="s">
        <v>75</v>
      </c>
      <c r="C59" s="37" t="s">
        <v>76</v>
      </c>
      <c r="D59" s="26">
        <f>SUM(E59:F59)</f>
        <v>274</v>
      </c>
      <c r="E59" s="29">
        <v>274</v>
      </c>
      <c r="F59" s="27">
        <v>0</v>
      </c>
      <c r="G59" s="26">
        <f>SUM(H59:I59)</f>
        <v>0</v>
      </c>
      <c r="H59" s="27">
        <v>0</v>
      </c>
      <c r="I59" s="27">
        <v>0</v>
      </c>
      <c r="J59" s="26">
        <f>SUM(K59:L59)</f>
        <v>0</v>
      </c>
      <c r="K59" s="27">
        <v>0</v>
      </c>
      <c r="L59" s="27">
        <v>0</v>
      </c>
      <c r="M59" s="26">
        <f>SUM(N59:O59)</f>
        <v>274</v>
      </c>
      <c r="N59" s="27">
        <f>E59+H59+K59</f>
        <v>274</v>
      </c>
      <c r="O59" s="27">
        <f>F59+I59+L59</f>
        <v>0</v>
      </c>
      <c r="P59" s="12"/>
      <c r="S59" s="64" t="s">
        <v>86</v>
      </c>
    </row>
    <row r="60" spans="1:16" ht="88.5" customHeight="1">
      <c r="A60" s="81" t="s">
        <v>20</v>
      </c>
      <c r="B60" s="81"/>
      <c r="C60" s="81"/>
      <c r="D60" s="28">
        <f>SUM(E60:F60)</f>
        <v>274</v>
      </c>
      <c r="E60" s="28">
        <f>SUM(E59:E59)</f>
        <v>274</v>
      </c>
      <c r="F60" s="28">
        <f>SUM(F59:F59)</f>
        <v>0</v>
      </c>
      <c r="G60" s="28">
        <f>SUM(H60:I60)</f>
        <v>0</v>
      </c>
      <c r="H60" s="28">
        <f>SUM(H59:H59)</f>
        <v>0</v>
      </c>
      <c r="I60" s="28">
        <f>SUM(I59:I59)</f>
        <v>0</v>
      </c>
      <c r="J60" s="28">
        <f>SUM(K60:L60)</f>
        <v>0</v>
      </c>
      <c r="K60" s="28">
        <f>SUM(K59:K59)</f>
        <v>0</v>
      </c>
      <c r="L60" s="28">
        <f>SUM(L59:L59)</f>
        <v>0</v>
      </c>
      <c r="M60" s="28">
        <f>SUM(N60:O60)</f>
        <v>274</v>
      </c>
      <c r="N60" s="28">
        <f>SUM(N59:N59)</f>
        <v>274</v>
      </c>
      <c r="O60" s="28">
        <f>SUM(O59:O59)</f>
        <v>0</v>
      </c>
      <c r="P60" s="12"/>
    </row>
    <row r="61" spans="1:16" ht="98.25" customHeight="1">
      <c r="A61" s="86" t="s">
        <v>60</v>
      </c>
      <c r="B61" s="86"/>
      <c r="C61" s="86"/>
      <c r="D61" s="63">
        <f>SUM(E61:F61)</f>
        <v>12213.30309</v>
      </c>
      <c r="E61" s="63">
        <f>E16+E22+E29+E51+E57+E60</f>
        <v>7987.352449999999</v>
      </c>
      <c r="F61" s="63">
        <f>F16+F22+F29+F51+F57+F60</f>
        <v>4225.95064</v>
      </c>
      <c r="G61" s="63">
        <f>SUM(H61:I61)</f>
        <v>258548.01841999998</v>
      </c>
      <c r="H61" s="63">
        <f>H16+H22+H29+H51+H57+H60</f>
        <v>179757.94556999998</v>
      </c>
      <c r="I61" s="63">
        <f>I16+I22+I29+I51+I57+I60</f>
        <v>78790.07285</v>
      </c>
      <c r="J61" s="63">
        <f>SUM(K61:L61)</f>
        <v>1477.33599</v>
      </c>
      <c r="K61" s="63">
        <f>K16+K22+K29+K51+K57+K60</f>
        <v>1477.33599</v>
      </c>
      <c r="L61" s="63">
        <f>L16+L22+L29+L51+L57+L60</f>
        <v>0</v>
      </c>
      <c r="M61" s="63">
        <f>SUM(N61:O61)</f>
        <v>272238.6575</v>
      </c>
      <c r="N61" s="63">
        <f>N16+N22+N29+N51+N57+N60</f>
        <v>189222.63401</v>
      </c>
      <c r="O61" s="63">
        <f>O16+O22+O29+O51+O57+O60</f>
        <v>83016.02348999999</v>
      </c>
      <c r="P61" s="19"/>
    </row>
    <row r="62" spans="1:16" ht="42.75" customHeight="1">
      <c r="A62" s="83" t="s">
        <v>90</v>
      </c>
      <c r="B62" s="83"/>
      <c r="C62" s="83"/>
      <c r="D62" s="83"/>
      <c r="E62" s="83"/>
      <c r="F62" s="83"/>
      <c r="G62" s="83"/>
      <c r="H62" s="83"/>
      <c r="I62" s="83"/>
      <c r="J62" s="83"/>
      <c r="K62" s="83"/>
      <c r="L62" s="83"/>
      <c r="M62" s="83"/>
      <c r="N62" s="83"/>
      <c r="O62" s="83"/>
      <c r="P62" s="1" t="s">
        <v>89</v>
      </c>
    </row>
    <row r="63" spans="1:14" ht="15">
      <c r="A63" s="22"/>
      <c r="B63" s="23"/>
      <c r="C63" s="24"/>
      <c r="D63" s="34"/>
      <c r="E63" s="34"/>
      <c r="F63" s="34"/>
      <c r="G63" s="34"/>
      <c r="H63" s="34"/>
      <c r="I63" s="34"/>
      <c r="J63" s="34"/>
      <c r="K63" s="34"/>
      <c r="L63" s="34"/>
      <c r="M63" s="34"/>
      <c r="N63" s="34"/>
    </row>
    <row r="67" ht="18.75">
      <c r="B67" s="20"/>
    </row>
    <row r="68" ht="15">
      <c r="B68" s="16"/>
    </row>
  </sheetData>
  <sheetProtection selectLockedCells="1" selectUnlockedCells="1"/>
  <mergeCells count="43">
    <mergeCell ref="A58:O58"/>
    <mergeCell ref="B26:B28"/>
    <mergeCell ref="A57:C57"/>
    <mergeCell ref="A43:A44"/>
    <mergeCell ref="A52:O52"/>
    <mergeCell ref="B23:O23"/>
    <mergeCell ref="A29:C29"/>
    <mergeCell ref="A62:O62"/>
    <mergeCell ref="A39:A40"/>
    <mergeCell ref="B39:B40"/>
    <mergeCell ref="A30:O30"/>
    <mergeCell ref="A61:C61"/>
    <mergeCell ref="A51:C51"/>
    <mergeCell ref="B43:B44"/>
    <mergeCell ref="A60:C60"/>
    <mergeCell ref="A41:A42"/>
    <mergeCell ref="B41:B42"/>
    <mergeCell ref="J5:L5"/>
    <mergeCell ref="A16:C16"/>
    <mergeCell ref="A17:O17"/>
    <mergeCell ref="D6:D7"/>
    <mergeCell ref="E6:F6"/>
    <mergeCell ref="J6:J7"/>
    <mergeCell ref="D4:L4"/>
    <mergeCell ref="A26:A28"/>
    <mergeCell ref="C4:C7"/>
    <mergeCell ref="N6:O6"/>
    <mergeCell ref="A22:C22"/>
    <mergeCell ref="H6:I6"/>
    <mergeCell ref="B4:B7"/>
    <mergeCell ref="A9:O9"/>
    <mergeCell ref="M4:O5"/>
    <mergeCell ref="M6:M7"/>
    <mergeCell ref="J1:O1"/>
    <mergeCell ref="A1:I1"/>
    <mergeCell ref="G6:G7"/>
    <mergeCell ref="K6:L6"/>
    <mergeCell ref="G5:I5"/>
    <mergeCell ref="D5:F5"/>
    <mergeCell ref="A4:A7"/>
    <mergeCell ref="A3:O3"/>
    <mergeCell ref="J2:O2"/>
    <mergeCell ref="A2:I2"/>
  </mergeCells>
  <printOptions gridLines="1"/>
  <pageMargins left="0.2755905511811024" right="0.1968503937007874" top="0.2755905511811024" bottom="0" header="0.5118110236220472" footer="0"/>
  <pageSetup fitToHeight="0" fitToWidth="1" horizontalDpi="300" verticalDpi="300" orientation="landscape" paperSize="9" scale="91" r:id="rId1"/>
  <rowBreaks count="4" manualBreakCount="4">
    <brk id="15" max="14" man="1"/>
    <brk id="21" max="14" man="1"/>
    <brk id="50" max="14" man="1"/>
    <brk id="57"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Инженер_5</cp:lastModifiedBy>
  <cp:lastPrinted>2024-02-13T04:23:03Z</cp:lastPrinted>
  <dcterms:created xsi:type="dcterms:W3CDTF">2021-09-21T07:45:43Z</dcterms:created>
  <dcterms:modified xsi:type="dcterms:W3CDTF">2024-02-13T04:23:06Z</dcterms:modified>
  <cp:category/>
  <cp:version/>
  <cp:contentType/>
  <cp:contentStatus/>
</cp:coreProperties>
</file>