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11490" activeTab="0"/>
  </bookViews>
  <sheets>
    <sheet name="Лист3" sheetId="1" r:id="rId1"/>
  </sheets>
  <definedNames>
    <definedName name="_xlnm.Print_Titles" localSheetId="0">'Лист3'!$3:$6</definedName>
  </definedNames>
  <calcPr fullCalcOnLoad="1"/>
</workbook>
</file>

<file path=xl/sharedStrings.xml><?xml version="1.0" encoding="utf-8"?>
<sst xmlns="http://schemas.openxmlformats.org/spreadsheetml/2006/main" count="132" uniqueCount="66">
  <si>
    <t xml:space="preserve">ПРИЛОЖЕНИЕ № 1                                                                    к постановлению Администрации города                                    от _________ № ___________                                                                                  «ПРИЛОЖЕНИЕ  № 1                                                                           к муниципальной программе «Строительство, реконструкция и капитальный ремонт объектов социальной сферы на территории города Димитровграда Ульяновской области» </t>
  </si>
  <si>
    <t>Система программных мероприятий</t>
  </si>
  <si>
    <t>№ п/п</t>
  </si>
  <si>
    <t>Наименование мероприятий</t>
  </si>
  <si>
    <t>Ответственный исполнитель</t>
  </si>
  <si>
    <t>Источник финансового обеспечения, тыс.руб.</t>
  </si>
  <si>
    <t>Итого</t>
  </si>
  <si>
    <t>Бюджетные асссигнования бюджета города</t>
  </si>
  <si>
    <t>Бюджетные ассигнования областного бюджета*</t>
  </si>
  <si>
    <t>Финансовое обеспечение всего:</t>
  </si>
  <si>
    <t>1. Подпрограмма "Строительство объектов социальной сферы"</t>
  </si>
  <si>
    <t>1. Основное мероприятие «Строительство центра тяжелой атлетики по ул.Курчатова, 3»</t>
  </si>
  <si>
    <t>1.1</t>
  </si>
  <si>
    <t>Инженерные изыскания, проектные работы, прохождение государственной экспертизы</t>
  </si>
  <si>
    <t>МКУ
«ДИИП»*</t>
  </si>
  <si>
    <t>1.2</t>
  </si>
  <si>
    <t>Строительство по смете</t>
  </si>
  <si>
    <t>Итого по мероприятию:</t>
  </si>
  <si>
    <t>2. Основное мероприятие «Строительство легкоатлетического манежа по ул.Курчатова,3»</t>
  </si>
  <si>
    <t>2.1</t>
  </si>
  <si>
    <t>2.2</t>
  </si>
  <si>
    <t>3. Основное мероприятие «Строительство пришкольного открытого спортивного плоскостного сооружения на территории МБОУ «Городская гимназия» по адресу ул.Славского, 11»</t>
  </si>
  <si>
    <t>3.1</t>
  </si>
  <si>
    <t>Разработка проектно-сметной документации с проведением государственной экспертизы</t>
  </si>
  <si>
    <t>3.2</t>
  </si>
  <si>
    <t>4. Основное мероприятие «Строительство теневого навеса МБДОУ № 53 (Яблонька)»</t>
  </si>
  <si>
    <t>4.1</t>
  </si>
  <si>
    <t>Итого по подпрограмме:</t>
  </si>
  <si>
    <t>2. Подпрограмма "Капитальный ремонт объектов социальной сферы"</t>
  </si>
  <si>
    <t>1. Основное мероприятие  «Капитальный ремонт здания МБУ ДО Детская школа искусств № 2 по ул. М. Тореза, 4а в г. Димитровграде»</t>
  </si>
  <si>
    <t>2. Основное мероприятие «Реализация регионального проекта «Культурная среда», направленная на достижение целей, показателей и результатов Федерального проекта «Культурная среда»»</t>
  </si>
  <si>
    <t>Капитальный ремонт  здания МБУ ДО Детская школа искусств № 2 по ул. М. Тореза, 4а в г. Димитровграде</t>
  </si>
  <si>
    <t>3. Основное мероприятие «Капитальный ремонт МБОУ «Средняя школа № 23 города Димитровграда Ульяновской области» (здание по адресу: ул.Гончарова, д.8)»</t>
  </si>
  <si>
    <t>Капитальный ремонт по смете</t>
  </si>
  <si>
    <t>4. Основное мероприятие «Капитальный ремонт МБОУ «Городская гимназия города Димитровграда Ульяновской области» (здание по адресу: ул.М.Тореза, д.4)»</t>
  </si>
  <si>
    <t>5. Основное мероприятие «Капитальный ремонт МБОУ«Университетский лицей города Димитровграда Ульяновской области» (здание по адресу: ул.Восточная, д.32)»</t>
  </si>
  <si>
    <t>5.1</t>
  </si>
  <si>
    <t>6. Основное мероприятие «Капитальный ремонт МБОУ «Средняя школа № 17 имени генерал-лейтенанта В.М.Баданова города Димитровграда Ульяновской области» (здание по адресу: ул. Баданова, д. 77)»</t>
  </si>
  <si>
    <t>6.1</t>
  </si>
  <si>
    <t>7. Основное мероприятие «Капитальный ремонт МБОУ «Средняя школа № 22имени Габдулы Тукая  города Димитровграда Ульяновской области (здание по адресу: ул. Строителей, д. 15)»</t>
  </si>
  <si>
    <t>7.1</t>
  </si>
  <si>
    <t>8. Основное мероприятие «Капитальный ремонт МБОУ «Средняя школа № 2 города Димитровграда Ульяновской области» (здание по адресу ул. Луговая, д. 40)»</t>
  </si>
  <si>
    <t>8.1</t>
  </si>
  <si>
    <t>9. Основное мероприятие «Капитальный ремонт МБОУ «Многопрофильный лицей города Димитровграда Ульяновской области» имени заслуженного учителя школы РСФСР Ривгата Рашидовича Ибрагимова (здание по адресу ул. Курчатова, д.8)»</t>
  </si>
  <si>
    <t>9.1</t>
  </si>
  <si>
    <t>10. Основное мероприятие «Капитальный ремонт  МБОУ «Средняя школа № 9 города Димитровграда Ульяновской области» (здание по адресу ул. Рабочая, д. 2)»</t>
  </si>
  <si>
    <t>10.1</t>
  </si>
  <si>
    <t>11. Основное мероприятие «Капитальный ремонт МБОУ «Средняя школа № 6 имени майора Федеральной службы безопасности России Д.С.Кузнецова города Димитровграда Ульяновской области» (здание по адресу ул. Гвардейская, д. 15)»</t>
  </si>
  <si>
    <t>11.1</t>
  </si>
  <si>
    <t>12. Основное мероприятие «Капитальный ремонт здания МБОУ «Средняя школа № 2 города Димитровграда Ульяновской области» (здание по ул. Победа, д.18а)»</t>
  </si>
  <si>
    <t>12.1</t>
  </si>
  <si>
    <t>13. Основное мероприятие «Капитальный ремонт МБОУ «Многопрофильный лицей города Димитровграда Ульяновской области» имени заслуженного учителя школы РСФСР Ривгата Рашидовича Ибрагимова (здание по адресу: пр. Димитрова, д.5)»</t>
  </si>
  <si>
    <t>13.1</t>
  </si>
  <si>
    <t>14. Основное мероприятие «Капитальный ремонт здания библиотеки "Дворец книги" (ул.Королева,1)»</t>
  </si>
  <si>
    <t>14.1</t>
  </si>
  <si>
    <t>Разработка проектно-сметной документации с проведением государственной экспертизы достоверности определения сметной стоимости</t>
  </si>
  <si>
    <t>14.2</t>
  </si>
  <si>
    <t>15. Основное мероприятие «Капитальный ремонт здания по адресу ул.Курчатова, 24а для размещения молодёжного центра в г.Димитровграде»</t>
  </si>
  <si>
    <t>15.1</t>
  </si>
  <si>
    <t>Разработка дизайн-проекта</t>
  </si>
  <si>
    <t>15.2</t>
  </si>
  <si>
    <t>Разработка проектной документации с проведением экспертизы достоверности определения сметной стоимости</t>
  </si>
  <si>
    <t>15.3</t>
  </si>
  <si>
    <t>Всего по муниципальной программеп:</t>
  </si>
  <si>
    <t xml:space="preserve">* по согласованию.
</t>
  </si>
  <si>
    <t xml:space="preserve">** средства областного бюджета, возможные к получению на реализацию мероприятий муниципальной программы.                                       ».                           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</si>
</sst>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0000"/>
  </numFmts>
  <fonts count="57">
    <font>
      <sz val="11"/>
      <color theme="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F1F5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 textRotation="90"/>
    </xf>
    <xf numFmtId="0" fontId="0" fillId="33" borderId="0" xfId="0" applyFill="1" applyAlignment="1">
      <alignment/>
    </xf>
    <xf numFmtId="0" fontId="50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textRotation="90"/>
    </xf>
    <xf numFmtId="0" fontId="51" fillId="0" borderId="9" xfId="0" applyNumberFormat="1" applyFont="1" applyBorder="1" applyAlignment="1">
      <alignment horizontal="center" vertical="center"/>
    </xf>
    <xf numFmtId="0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textRotation="90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textRotation="90" wrapText="1"/>
    </xf>
    <xf numFmtId="0" fontId="53" fillId="0" borderId="10" xfId="0" applyFont="1" applyBorder="1" applyAlignment="1">
      <alignment horizontal="center" vertical="center" textRotation="90" wrapText="1"/>
    </xf>
    <xf numFmtId="0" fontId="53" fillId="0" borderId="13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 wrapText="1"/>
    </xf>
    <xf numFmtId="0" fontId="51" fillId="0" borderId="12" xfId="0" applyNumberFormat="1" applyFont="1" applyBorder="1" applyAlignment="1">
      <alignment horizontal="center" vertical="center" wrapText="1"/>
    </xf>
    <xf numFmtId="0" fontId="53" fillId="0" borderId="11" xfId="0" applyNumberFormat="1" applyFont="1" applyBorder="1" applyAlignment="1">
      <alignment horizontal="center" vertical="center" wrapText="1"/>
    </xf>
    <xf numFmtId="0" fontId="53" fillId="0" borderId="12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textRotation="90" wrapText="1"/>
    </xf>
    <xf numFmtId="180" fontId="53" fillId="0" borderId="10" xfId="0" applyNumberFormat="1" applyFont="1" applyBorder="1" applyAlignment="1">
      <alignment horizontal="center" vertical="center" textRotation="90" wrapText="1"/>
    </xf>
    <xf numFmtId="180" fontId="50" fillId="0" borderId="10" xfId="0" applyNumberFormat="1" applyFont="1" applyBorder="1" applyAlignment="1">
      <alignment horizontal="center" vertical="center" textRotation="90" wrapText="1"/>
    </xf>
    <xf numFmtId="0" fontId="53" fillId="0" borderId="10" xfId="0" applyFont="1" applyFill="1" applyBorder="1" applyAlignment="1">
      <alignment horizontal="center" vertical="center" wrapText="1"/>
    </xf>
    <xf numFmtId="180" fontId="53" fillId="0" borderId="10" xfId="0" applyNumberFormat="1" applyFont="1" applyFill="1" applyBorder="1" applyAlignment="1">
      <alignment horizontal="center" vertical="center" textRotation="90" wrapText="1"/>
    </xf>
    <xf numFmtId="0" fontId="53" fillId="0" borderId="1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180" fontId="53" fillId="33" borderId="10" xfId="0" applyNumberFormat="1" applyFont="1" applyFill="1" applyBorder="1" applyAlignment="1">
      <alignment horizontal="center" vertical="center" textRotation="90" wrapText="1"/>
    </xf>
    <xf numFmtId="180" fontId="50" fillId="33" borderId="10" xfId="0" applyNumberFormat="1" applyFont="1" applyFill="1" applyBorder="1" applyAlignment="1">
      <alignment horizontal="center" vertical="center" textRotation="90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4" borderId="11" xfId="0" applyNumberFormat="1" applyFont="1" applyFill="1" applyBorder="1" applyAlignment="1">
      <alignment horizontal="center" vertical="center" wrapText="1"/>
    </xf>
    <xf numFmtId="0" fontId="53" fillId="34" borderId="12" xfId="0" applyNumberFormat="1" applyFont="1" applyFill="1" applyBorder="1" applyAlignment="1">
      <alignment horizontal="center" vertical="center" wrapText="1"/>
    </xf>
    <xf numFmtId="0" fontId="53" fillId="34" borderId="14" xfId="0" applyNumberFormat="1" applyFont="1" applyFill="1" applyBorder="1" applyAlignment="1">
      <alignment horizontal="center" vertical="center" wrapText="1"/>
    </xf>
    <xf numFmtId="180" fontId="53" fillId="34" borderId="10" xfId="0" applyNumberFormat="1" applyFont="1" applyFill="1" applyBorder="1" applyAlignment="1">
      <alignment horizontal="center" vertical="center" textRotation="90" wrapText="1"/>
    </xf>
    <xf numFmtId="49" fontId="50" fillId="0" borderId="10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textRotation="90" wrapText="1"/>
    </xf>
    <xf numFmtId="180" fontId="50" fillId="0" borderId="10" xfId="0" applyNumberFormat="1" applyFont="1" applyFill="1" applyBorder="1" applyAlignment="1">
      <alignment horizontal="center" vertical="center" textRotation="90" wrapText="1"/>
    </xf>
    <xf numFmtId="180" fontId="53" fillId="0" borderId="10" xfId="0" applyNumberFormat="1" applyFont="1" applyFill="1" applyBorder="1" applyAlignment="1">
      <alignment vertical="center" textRotation="90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center" vertical="center" wrapText="1"/>
    </xf>
    <xf numFmtId="0" fontId="53" fillId="0" borderId="12" xfId="0" applyNumberFormat="1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textRotation="90" wrapText="1"/>
    </xf>
    <xf numFmtId="0" fontId="53" fillId="33" borderId="13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/>
    </xf>
    <xf numFmtId="0" fontId="51" fillId="0" borderId="14" xfId="0" applyNumberFormat="1" applyFont="1" applyBorder="1" applyAlignment="1">
      <alignment horizontal="center" vertical="center" wrapText="1"/>
    </xf>
    <xf numFmtId="0" fontId="53" fillId="0" borderId="14" xfId="0" applyNumberFormat="1" applyFont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53" fillId="0" borderId="14" xfId="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49" fontId="53" fillId="0" borderId="11" xfId="0" applyNumberFormat="1" applyFont="1" applyBorder="1" applyAlignment="1">
      <alignment horizontal="center" vertical="center" wrapText="1"/>
    </xf>
    <xf numFmtId="49" fontId="53" fillId="0" borderId="12" xfId="0" applyNumberFormat="1" applyFont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10" borderId="10" xfId="0" applyFont="1" applyFill="1" applyBorder="1" applyAlignment="1">
      <alignment horizontal="center" vertical="center" wrapText="1"/>
    </xf>
    <xf numFmtId="180" fontId="55" fillId="10" borderId="10" xfId="0" applyNumberFormat="1" applyFont="1" applyFill="1" applyBorder="1" applyAlignment="1">
      <alignment horizontal="center" vertical="center" textRotation="90" wrapText="1"/>
    </xf>
    <xf numFmtId="0" fontId="56" fillId="0" borderId="16" xfId="0" applyNumberFormat="1" applyFont="1" applyBorder="1" applyAlignment="1">
      <alignment horizontal="left" wrapText="1"/>
    </xf>
    <xf numFmtId="0" fontId="56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textRotation="90" wrapText="1"/>
    </xf>
    <xf numFmtId="0" fontId="0" fillId="33" borderId="0" xfId="0" applyFill="1" applyAlignment="1">
      <alignment wrapText="1"/>
    </xf>
    <xf numFmtId="49" fontId="53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53"/>
  <sheetViews>
    <sheetView tabSelected="1" zoomScale="110" zoomScaleNormal="110" zoomScaleSheetLayoutView="100" workbookViewId="0" topLeftCell="A1">
      <pane ySplit="5" topLeftCell="A18" activePane="bottomLeft" state="frozen"/>
      <selection pane="bottomLeft" activeCell="A20" sqref="A20:AD20"/>
    </sheetView>
  </sheetViews>
  <sheetFormatPr defaultColWidth="9.00390625" defaultRowHeight="15"/>
  <cols>
    <col min="1" max="1" width="3.7109375" style="2" customWidth="1"/>
    <col min="2" max="2" width="20.57421875" style="0" customWidth="1"/>
    <col min="3" max="3" width="4.7109375" style="3" customWidth="1"/>
    <col min="4" max="4" width="4.28125" style="0" customWidth="1"/>
    <col min="5" max="5" width="3.421875" style="0" customWidth="1"/>
    <col min="6" max="6" width="3.28125" style="0" customWidth="1"/>
    <col min="7" max="7" width="3.57421875" style="0" customWidth="1"/>
    <col min="8" max="8" width="3.28125" style="0" customWidth="1"/>
    <col min="9" max="9" width="3.57421875" style="0" customWidth="1"/>
    <col min="10" max="10" width="3.7109375" style="0" customWidth="1"/>
    <col min="11" max="11" width="3.57421875" style="0" customWidth="1"/>
    <col min="12" max="12" width="3.7109375" style="4" customWidth="1"/>
    <col min="13" max="13" width="3.57421875" style="0" customWidth="1"/>
    <col min="14" max="14" width="3.28125" style="4" customWidth="1"/>
    <col min="15" max="15" width="3.421875" style="0" customWidth="1"/>
    <col min="16" max="16" width="3.7109375" style="0" customWidth="1"/>
    <col min="17" max="17" width="3.57421875" style="0" customWidth="1"/>
    <col min="18" max="18" width="3.7109375" style="0" customWidth="1"/>
    <col min="19" max="19" width="3.421875" style="0" customWidth="1"/>
    <col min="20" max="24" width="3.57421875" style="0" customWidth="1"/>
    <col min="25" max="25" width="3.7109375" style="0" customWidth="1"/>
    <col min="26" max="27" width="3.8515625" style="0" customWidth="1"/>
    <col min="28" max="28" width="3.57421875" style="0" customWidth="1"/>
    <col min="29" max="29" width="3.7109375" style="0" customWidth="1"/>
    <col min="30" max="30" width="3.57421875" style="4" customWidth="1"/>
    <col min="31" max="32" width="3.421875" style="0" customWidth="1"/>
    <col min="33" max="33" width="14.28125" style="0" customWidth="1"/>
    <col min="34" max="34" width="17.8515625" style="0" customWidth="1"/>
  </cols>
  <sheetData>
    <row r="1" spans="1:30" ht="104.25" customHeight="1">
      <c r="A1" s="5"/>
      <c r="B1" s="6"/>
      <c r="C1" s="7"/>
      <c r="D1" s="6"/>
      <c r="E1" s="6"/>
      <c r="F1" s="6"/>
      <c r="G1" s="6"/>
      <c r="H1" s="6"/>
      <c r="I1" s="6"/>
      <c r="J1" s="6"/>
      <c r="K1" s="6"/>
      <c r="L1" s="51"/>
      <c r="M1" s="6"/>
      <c r="N1" s="51"/>
      <c r="O1" s="6"/>
      <c r="P1" s="6"/>
      <c r="Q1" s="6"/>
      <c r="R1" s="6"/>
      <c r="S1" s="6"/>
      <c r="T1" s="55" t="s">
        <v>0</v>
      </c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5.7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ht="12.75" customHeight="1">
      <c r="A3" s="9" t="s">
        <v>2</v>
      </c>
      <c r="B3" s="10" t="s">
        <v>3</v>
      </c>
      <c r="C3" s="11" t="s">
        <v>4</v>
      </c>
      <c r="D3" s="12" t="s">
        <v>5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52"/>
      <c r="V3" s="56" t="s">
        <v>6</v>
      </c>
      <c r="W3" s="57"/>
      <c r="X3" s="57"/>
      <c r="Y3" s="57"/>
      <c r="Z3" s="57"/>
      <c r="AA3" s="57"/>
      <c r="AB3" s="57"/>
      <c r="AC3" s="57"/>
      <c r="AD3" s="61"/>
    </row>
    <row r="4" spans="1:30" ht="23.25" customHeight="1">
      <c r="A4" s="9"/>
      <c r="B4" s="10"/>
      <c r="C4" s="11"/>
      <c r="D4" s="12" t="s">
        <v>7</v>
      </c>
      <c r="E4" s="13"/>
      <c r="F4" s="13"/>
      <c r="G4" s="13"/>
      <c r="H4" s="13"/>
      <c r="I4" s="13"/>
      <c r="J4" s="13"/>
      <c r="K4" s="13"/>
      <c r="L4" s="52"/>
      <c r="M4" s="12" t="s">
        <v>8</v>
      </c>
      <c r="N4" s="13"/>
      <c r="O4" s="13"/>
      <c r="P4" s="13"/>
      <c r="Q4" s="13"/>
      <c r="R4" s="13"/>
      <c r="S4" s="13"/>
      <c r="T4" s="13"/>
      <c r="U4" s="52"/>
      <c r="V4" s="58"/>
      <c r="W4" s="59"/>
      <c r="X4" s="59"/>
      <c r="Y4" s="59"/>
      <c r="Z4" s="59"/>
      <c r="AA4" s="59"/>
      <c r="AB4" s="59"/>
      <c r="AC4" s="59"/>
      <c r="AD4" s="62"/>
    </row>
    <row r="5" spans="1:30" ht="75.75" customHeight="1">
      <c r="A5" s="9"/>
      <c r="B5" s="10"/>
      <c r="C5" s="11"/>
      <c r="D5" s="14" t="s">
        <v>9</v>
      </c>
      <c r="E5" s="15">
        <v>2023</v>
      </c>
      <c r="F5" s="15">
        <v>2024</v>
      </c>
      <c r="G5" s="15">
        <v>2025</v>
      </c>
      <c r="H5" s="15">
        <v>2026</v>
      </c>
      <c r="I5" s="15">
        <v>2027</v>
      </c>
      <c r="J5" s="15">
        <v>2028</v>
      </c>
      <c r="K5" s="15">
        <v>2029</v>
      </c>
      <c r="L5" s="53">
        <v>2030</v>
      </c>
      <c r="M5" s="14" t="s">
        <v>9</v>
      </c>
      <c r="N5" s="53">
        <v>2023</v>
      </c>
      <c r="O5" s="15">
        <v>2024</v>
      </c>
      <c r="P5" s="15">
        <v>2025</v>
      </c>
      <c r="Q5" s="15">
        <v>2026</v>
      </c>
      <c r="R5" s="15">
        <v>2027</v>
      </c>
      <c r="S5" s="15">
        <v>2028</v>
      </c>
      <c r="T5" s="15">
        <v>2029</v>
      </c>
      <c r="U5" s="15">
        <v>2030</v>
      </c>
      <c r="V5" s="14" t="s">
        <v>9</v>
      </c>
      <c r="W5" s="53">
        <v>2023</v>
      </c>
      <c r="X5" s="15">
        <v>2024</v>
      </c>
      <c r="Y5" s="15">
        <v>2025</v>
      </c>
      <c r="Z5" s="15">
        <v>2026</v>
      </c>
      <c r="AA5" s="15">
        <v>2027</v>
      </c>
      <c r="AB5" s="15">
        <v>2028</v>
      </c>
      <c r="AC5" s="15">
        <v>2029</v>
      </c>
      <c r="AD5" s="15">
        <v>2030</v>
      </c>
    </row>
    <row r="6" spans="1:30" ht="15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54">
        <v>12</v>
      </c>
      <c r="M6" s="17">
        <v>14</v>
      </c>
      <c r="N6" s="54">
        <v>15</v>
      </c>
      <c r="O6" s="17">
        <v>16</v>
      </c>
      <c r="P6" s="17">
        <v>17</v>
      </c>
      <c r="Q6" s="17">
        <v>18</v>
      </c>
      <c r="R6" s="17">
        <v>19</v>
      </c>
      <c r="S6" s="17">
        <v>20</v>
      </c>
      <c r="T6" s="17">
        <v>21</v>
      </c>
      <c r="U6" s="17">
        <v>22</v>
      </c>
      <c r="V6" s="54">
        <v>25</v>
      </c>
      <c r="W6" s="60">
        <v>26</v>
      </c>
      <c r="X6" s="60">
        <v>27</v>
      </c>
      <c r="Y6" s="60">
        <v>28</v>
      </c>
      <c r="Z6" s="60">
        <v>29</v>
      </c>
      <c r="AA6" s="60">
        <v>30</v>
      </c>
      <c r="AB6" s="60">
        <v>31</v>
      </c>
      <c r="AC6" s="60">
        <v>32</v>
      </c>
      <c r="AD6" s="63">
        <v>33</v>
      </c>
    </row>
    <row r="7" spans="1:30" ht="15.75" customHeight="1">
      <c r="A7" s="18" t="s">
        <v>10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64"/>
    </row>
    <row r="8" spans="1:30" ht="17.25" customHeight="1">
      <c r="A8" s="20" t="s">
        <v>11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65"/>
    </row>
    <row r="9" spans="1:30" ht="78.75" customHeight="1">
      <c r="A9" s="22" t="s">
        <v>12</v>
      </c>
      <c r="B9" s="23" t="s">
        <v>13</v>
      </c>
      <c r="C9" s="24" t="s">
        <v>14</v>
      </c>
      <c r="D9" s="25">
        <f>SUM(E9:L9)</f>
        <v>182.94</v>
      </c>
      <c r="E9" s="26">
        <v>0</v>
      </c>
      <c r="F9" s="26">
        <v>0</v>
      </c>
      <c r="G9" s="26">
        <v>0</v>
      </c>
      <c r="H9" s="26">
        <v>0</v>
      </c>
      <c r="I9" s="26">
        <v>182.94</v>
      </c>
      <c r="J9" s="26">
        <v>0</v>
      </c>
      <c r="K9" s="26">
        <v>0</v>
      </c>
      <c r="L9" s="33">
        <v>0</v>
      </c>
      <c r="M9" s="25">
        <f>SUM(N9:U9)</f>
        <v>3475.82</v>
      </c>
      <c r="N9" s="33">
        <v>0</v>
      </c>
      <c r="O9" s="33">
        <v>0</v>
      </c>
      <c r="P9" s="26">
        <v>0</v>
      </c>
      <c r="Q9" s="26">
        <v>0</v>
      </c>
      <c r="R9" s="26">
        <v>3475.82</v>
      </c>
      <c r="S9" s="26">
        <v>0</v>
      </c>
      <c r="T9" s="26">
        <v>0</v>
      </c>
      <c r="U9" s="33">
        <v>0</v>
      </c>
      <c r="V9" s="25">
        <f>SUM(W9:AD9)</f>
        <v>3658.76</v>
      </c>
      <c r="W9" s="26">
        <f>E9+N9</f>
        <v>0</v>
      </c>
      <c r="X9" s="26">
        <f aca="true" t="shared" si="0" ref="X9:X10">F9+O9</f>
        <v>0</v>
      </c>
      <c r="Y9" s="26">
        <f aca="true" t="shared" si="1" ref="Y9:Y10">G9+P9</f>
        <v>0</v>
      </c>
      <c r="Z9" s="26">
        <f aca="true" t="shared" si="2" ref="Z9:Z10">H9+Q9</f>
        <v>0</v>
      </c>
      <c r="AA9" s="26">
        <f aca="true" t="shared" si="3" ref="AA9:AA10">I9+R9</f>
        <v>3658.76</v>
      </c>
      <c r="AB9" s="26">
        <f aca="true" t="shared" si="4" ref="AB9:AB10">J9+S9</f>
        <v>0</v>
      </c>
      <c r="AC9" s="26">
        <f aca="true" t="shared" si="5" ref="AC9:AC10">K9+T9</f>
        <v>0</v>
      </c>
      <c r="AD9" s="33">
        <f>L9+U9</f>
        <v>0</v>
      </c>
    </row>
    <row r="10" spans="1:30" ht="81.75" customHeight="1">
      <c r="A10" s="22" t="s">
        <v>15</v>
      </c>
      <c r="B10" s="23" t="s">
        <v>16</v>
      </c>
      <c r="C10" s="24" t="s">
        <v>14</v>
      </c>
      <c r="D10" s="25">
        <f>SUM(E10:L10)</f>
        <v>2566.63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2566.63</v>
      </c>
      <c r="K10" s="26">
        <v>0</v>
      </c>
      <c r="L10" s="33">
        <v>0</v>
      </c>
      <c r="M10" s="25">
        <f>SUM(N10:U10)</f>
        <v>48766.04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48766.04</v>
      </c>
      <c r="T10" s="26">
        <v>0</v>
      </c>
      <c r="U10" s="33">
        <v>0</v>
      </c>
      <c r="V10" s="25">
        <f>SUM(W10:AD10)</f>
        <v>51332.67</v>
      </c>
      <c r="W10" s="26">
        <f>E10+N10</f>
        <v>0</v>
      </c>
      <c r="X10" s="26">
        <f t="shared" si="0"/>
        <v>0</v>
      </c>
      <c r="Y10" s="26">
        <f t="shared" si="1"/>
        <v>0</v>
      </c>
      <c r="Z10" s="26">
        <f t="shared" si="2"/>
        <v>0</v>
      </c>
      <c r="AA10" s="26">
        <f t="shared" si="3"/>
        <v>0</v>
      </c>
      <c r="AB10" s="26">
        <f t="shared" si="4"/>
        <v>51332.67</v>
      </c>
      <c r="AC10" s="26">
        <f t="shared" si="5"/>
        <v>0</v>
      </c>
      <c r="AD10" s="33">
        <f>L10+U10</f>
        <v>0</v>
      </c>
    </row>
    <row r="11" spans="1:30" ht="83.25" customHeight="1">
      <c r="A11" s="27" t="s">
        <v>17</v>
      </c>
      <c r="B11" s="27"/>
      <c r="C11" s="27"/>
      <c r="D11" s="28">
        <f>SUM(E11:L11)</f>
        <v>2749.57</v>
      </c>
      <c r="E11" s="28">
        <f>SUM(E9:E10)</f>
        <v>0</v>
      </c>
      <c r="F11" s="28">
        <f aca="true" t="shared" si="6" ref="F11:L11">SUM(F9:F10)</f>
        <v>0</v>
      </c>
      <c r="G11" s="28">
        <f t="shared" si="6"/>
        <v>0</v>
      </c>
      <c r="H11" s="28">
        <f t="shared" si="6"/>
        <v>0</v>
      </c>
      <c r="I11" s="28">
        <f t="shared" si="6"/>
        <v>182.94</v>
      </c>
      <c r="J11" s="28">
        <f t="shared" si="6"/>
        <v>2566.63</v>
      </c>
      <c r="K11" s="28">
        <f t="shared" si="6"/>
        <v>0</v>
      </c>
      <c r="L11" s="28">
        <f t="shared" si="6"/>
        <v>0</v>
      </c>
      <c r="M11" s="28">
        <f>SUM(N11:U11)</f>
        <v>52241.86</v>
      </c>
      <c r="N11" s="28">
        <f aca="true" t="shared" si="7" ref="N11:U11">SUM(N9:N10)</f>
        <v>0</v>
      </c>
      <c r="O11" s="28">
        <f t="shared" si="7"/>
        <v>0</v>
      </c>
      <c r="P11" s="28">
        <f t="shared" si="7"/>
        <v>0</v>
      </c>
      <c r="Q11" s="28">
        <f t="shared" si="7"/>
        <v>0</v>
      </c>
      <c r="R11" s="28">
        <f t="shared" si="7"/>
        <v>3475.82</v>
      </c>
      <c r="S11" s="28">
        <f t="shared" si="7"/>
        <v>48766.04</v>
      </c>
      <c r="T11" s="28">
        <f t="shared" si="7"/>
        <v>0</v>
      </c>
      <c r="U11" s="28">
        <f t="shared" si="7"/>
        <v>0</v>
      </c>
      <c r="V11" s="28">
        <f>SUM(W11:AD11)</f>
        <v>54991.43</v>
      </c>
      <c r="W11" s="28">
        <f aca="true" t="shared" si="8" ref="W11:AD11">SUM(W9:W10)</f>
        <v>0</v>
      </c>
      <c r="X11" s="28">
        <f t="shared" si="8"/>
        <v>0</v>
      </c>
      <c r="Y11" s="28">
        <f t="shared" si="8"/>
        <v>0</v>
      </c>
      <c r="Z11" s="28">
        <f t="shared" si="8"/>
        <v>0</v>
      </c>
      <c r="AA11" s="28">
        <f t="shared" si="8"/>
        <v>3658.76</v>
      </c>
      <c r="AB11" s="28">
        <f t="shared" si="8"/>
        <v>51332.67</v>
      </c>
      <c r="AC11" s="28">
        <f t="shared" si="8"/>
        <v>0</v>
      </c>
      <c r="AD11" s="28">
        <f t="shared" si="8"/>
        <v>0</v>
      </c>
    </row>
    <row r="12" spans="1:30" ht="33" customHeight="1">
      <c r="A12" s="29" t="s">
        <v>18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ht="72" customHeight="1">
      <c r="A13" s="22" t="s">
        <v>19</v>
      </c>
      <c r="B13" s="23" t="s">
        <v>13</v>
      </c>
      <c r="C13" s="24" t="s">
        <v>14</v>
      </c>
      <c r="D13" s="25">
        <f>SUM(E13:L13)</f>
        <v>223.35865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223.35865</v>
      </c>
      <c r="L13" s="33">
        <v>0</v>
      </c>
      <c r="M13" s="25">
        <f>SUM(N13:U13)</f>
        <v>4243.81433</v>
      </c>
      <c r="N13" s="33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4243.81433</v>
      </c>
      <c r="U13" s="26">
        <v>0</v>
      </c>
      <c r="V13" s="25">
        <f>SUM(W13:AD13)</f>
        <v>4467.17298</v>
      </c>
      <c r="W13" s="26">
        <f>E13+N13</f>
        <v>0</v>
      </c>
      <c r="X13" s="26">
        <f aca="true" t="shared" si="9" ref="X13:X14">F13+O13</f>
        <v>0</v>
      </c>
      <c r="Y13" s="26">
        <f aca="true" t="shared" si="10" ref="Y13:Y14">G13+P13</f>
        <v>0</v>
      </c>
      <c r="Z13" s="26">
        <f aca="true" t="shared" si="11" ref="Z13:Z14">H13+Q13</f>
        <v>0</v>
      </c>
      <c r="AA13" s="26">
        <f aca="true" t="shared" si="12" ref="AA13:AA14">I13+R13</f>
        <v>0</v>
      </c>
      <c r="AB13" s="26">
        <f aca="true" t="shared" si="13" ref="AB13:AB14">J13+S13</f>
        <v>0</v>
      </c>
      <c r="AC13" s="26">
        <f aca="true" t="shared" si="14" ref="AC13:AC14">K13+T13</f>
        <v>4467.17298</v>
      </c>
      <c r="AD13" s="26">
        <f aca="true" t="shared" si="15" ref="AD13:AD14">L13+U13</f>
        <v>0</v>
      </c>
    </row>
    <row r="14" spans="1:30" ht="81" customHeight="1">
      <c r="A14" s="22" t="s">
        <v>20</v>
      </c>
      <c r="B14" s="23" t="s">
        <v>16</v>
      </c>
      <c r="C14" s="24" t="s">
        <v>14</v>
      </c>
      <c r="D14" s="25">
        <f>SUM(E14:L14)</f>
        <v>10046.81926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33">
        <v>10046.81926</v>
      </c>
      <c r="M14" s="25">
        <f>SUM(N14:U14)</f>
        <v>190889.56592</v>
      </c>
      <c r="N14" s="33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190889.56592</v>
      </c>
      <c r="V14" s="25">
        <f>SUM(W14:AD14)</f>
        <v>200936.38517999998</v>
      </c>
      <c r="W14" s="26">
        <f>E14+N14</f>
        <v>0</v>
      </c>
      <c r="X14" s="26">
        <f t="shared" si="9"/>
        <v>0</v>
      </c>
      <c r="Y14" s="26">
        <f t="shared" si="10"/>
        <v>0</v>
      </c>
      <c r="Z14" s="26">
        <f t="shared" si="11"/>
        <v>0</v>
      </c>
      <c r="AA14" s="26">
        <f t="shared" si="12"/>
        <v>0</v>
      </c>
      <c r="AB14" s="26">
        <f t="shared" si="13"/>
        <v>0</v>
      </c>
      <c r="AC14" s="26">
        <f t="shared" si="14"/>
        <v>0</v>
      </c>
      <c r="AD14" s="26">
        <f t="shared" si="15"/>
        <v>200936.38517999998</v>
      </c>
    </row>
    <row r="15" spans="1:30" ht="91.5" customHeight="1">
      <c r="A15" s="31" t="s">
        <v>17</v>
      </c>
      <c r="B15" s="31"/>
      <c r="C15" s="31"/>
      <c r="D15" s="32">
        <f>SUM(E15:L15)</f>
        <v>10270.17791</v>
      </c>
      <c r="E15" s="32">
        <f>SUM(E13:E14)</f>
        <v>0</v>
      </c>
      <c r="F15" s="32">
        <f aca="true" t="shared" si="16" ref="F15:L15">SUM(F13:F14)</f>
        <v>0</v>
      </c>
      <c r="G15" s="32">
        <f t="shared" si="16"/>
        <v>0</v>
      </c>
      <c r="H15" s="32">
        <f t="shared" si="16"/>
        <v>0</v>
      </c>
      <c r="I15" s="32">
        <f t="shared" si="16"/>
        <v>0</v>
      </c>
      <c r="J15" s="32">
        <f t="shared" si="16"/>
        <v>0</v>
      </c>
      <c r="K15" s="32">
        <f t="shared" si="16"/>
        <v>223.35865</v>
      </c>
      <c r="L15" s="32">
        <f t="shared" si="16"/>
        <v>10046.81926</v>
      </c>
      <c r="M15" s="32">
        <f>SUM(N15:U15)</f>
        <v>195133.38025</v>
      </c>
      <c r="N15" s="32">
        <f aca="true" t="shared" si="17" ref="N15:U15">SUM(N13:N14)</f>
        <v>0</v>
      </c>
      <c r="O15" s="32">
        <f t="shared" si="17"/>
        <v>0</v>
      </c>
      <c r="P15" s="32">
        <f t="shared" si="17"/>
        <v>0</v>
      </c>
      <c r="Q15" s="32">
        <f t="shared" si="17"/>
        <v>0</v>
      </c>
      <c r="R15" s="32">
        <f t="shared" si="17"/>
        <v>0</v>
      </c>
      <c r="S15" s="32">
        <f t="shared" si="17"/>
        <v>0</v>
      </c>
      <c r="T15" s="32">
        <f t="shared" si="17"/>
        <v>4243.81433</v>
      </c>
      <c r="U15" s="32">
        <f t="shared" si="17"/>
        <v>190889.56592</v>
      </c>
      <c r="V15" s="32">
        <f>SUM(W15:AD15)</f>
        <v>205403.55816</v>
      </c>
      <c r="W15" s="32">
        <f aca="true" t="shared" si="18" ref="W15:AD15">SUM(W13:W14)</f>
        <v>0</v>
      </c>
      <c r="X15" s="32">
        <f t="shared" si="18"/>
        <v>0</v>
      </c>
      <c r="Y15" s="32">
        <f t="shared" si="18"/>
        <v>0</v>
      </c>
      <c r="Z15" s="32">
        <f t="shared" si="18"/>
        <v>0</v>
      </c>
      <c r="AA15" s="32">
        <f t="shared" si="18"/>
        <v>0</v>
      </c>
      <c r="AB15" s="32">
        <f t="shared" si="18"/>
        <v>0</v>
      </c>
      <c r="AC15" s="32">
        <f t="shared" si="18"/>
        <v>4467.17298</v>
      </c>
      <c r="AD15" s="32">
        <f t="shared" si="18"/>
        <v>200936.38517999998</v>
      </c>
    </row>
    <row r="16" spans="1:30" ht="27.75" customHeight="1">
      <c r="A16" s="29" t="s">
        <v>21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1:30" ht="91.5" customHeight="1">
      <c r="A17" s="22" t="s">
        <v>22</v>
      </c>
      <c r="B17" s="30" t="s">
        <v>23</v>
      </c>
      <c r="C17" s="24" t="s">
        <v>14</v>
      </c>
      <c r="D17" s="32">
        <f>SUM(E17:L17)</f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2">
        <f>SUM(N17:U17)</f>
        <v>3000</v>
      </c>
      <c r="N17" s="33">
        <v>0</v>
      </c>
      <c r="O17" s="33">
        <v>3000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2">
        <f>SUM(W17:AD17)</f>
        <v>3000</v>
      </c>
      <c r="W17" s="33">
        <f>E17+N17</f>
        <v>0</v>
      </c>
      <c r="X17" s="33">
        <f aca="true" t="shared" si="19" ref="X17:AD17">F17+O17</f>
        <v>3000</v>
      </c>
      <c r="Y17" s="33">
        <f t="shared" si="19"/>
        <v>0</v>
      </c>
      <c r="Z17" s="33">
        <f t="shared" si="19"/>
        <v>0</v>
      </c>
      <c r="AA17" s="33">
        <f t="shared" si="19"/>
        <v>0</v>
      </c>
      <c r="AB17" s="33">
        <f t="shared" si="19"/>
        <v>0</v>
      </c>
      <c r="AC17" s="33">
        <f t="shared" si="19"/>
        <v>0</v>
      </c>
      <c r="AD17" s="33">
        <f t="shared" si="19"/>
        <v>0</v>
      </c>
    </row>
    <row r="18" spans="1:30" ht="91.5" customHeight="1">
      <c r="A18" s="22" t="s">
        <v>24</v>
      </c>
      <c r="B18" s="23" t="s">
        <v>16</v>
      </c>
      <c r="C18" s="24" t="s">
        <v>14</v>
      </c>
      <c r="D18" s="32">
        <f>SUM(E18:L18)</f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2">
        <f>SUM(N18:U18)</f>
        <v>27000</v>
      </c>
      <c r="N18" s="33">
        <v>0</v>
      </c>
      <c r="O18" s="33">
        <v>0</v>
      </c>
      <c r="P18" s="33">
        <v>0</v>
      </c>
      <c r="Q18" s="33">
        <v>0</v>
      </c>
      <c r="R18" s="33">
        <v>27000</v>
      </c>
      <c r="S18" s="33">
        <v>0</v>
      </c>
      <c r="T18" s="33">
        <v>0</v>
      </c>
      <c r="U18" s="33">
        <v>0</v>
      </c>
      <c r="V18" s="32">
        <f>SUM(W18:AD18)</f>
        <v>27000</v>
      </c>
      <c r="W18" s="33">
        <f>E18+N18</f>
        <v>0</v>
      </c>
      <c r="X18" s="33">
        <f aca="true" t="shared" si="20" ref="X18">F18+O18</f>
        <v>0</v>
      </c>
      <c r="Y18" s="33">
        <f aca="true" t="shared" si="21" ref="Y18">G18+P18</f>
        <v>0</v>
      </c>
      <c r="Z18" s="33">
        <f aca="true" t="shared" si="22" ref="Z18">H18+Q18</f>
        <v>0</v>
      </c>
      <c r="AA18" s="33">
        <f aca="true" t="shared" si="23" ref="AA18">I18+R18</f>
        <v>27000</v>
      </c>
      <c r="AB18" s="33">
        <f aca="true" t="shared" si="24" ref="AB18">J18+S18</f>
        <v>0</v>
      </c>
      <c r="AC18" s="33">
        <f aca="true" t="shared" si="25" ref="AC18">K18+T18</f>
        <v>0</v>
      </c>
      <c r="AD18" s="33">
        <f aca="true" t="shared" si="26" ref="AD18">L18+U18</f>
        <v>0</v>
      </c>
    </row>
    <row r="19" spans="1:30" ht="91.5" customHeight="1">
      <c r="A19" s="31" t="s">
        <v>17</v>
      </c>
      <c r="B19" s="31"/>
      <c r="C19" s="31"/>
      <c r="D19" s="32">
        <f>SUM(E19:L19)</f>
        <v>0</v>
      </c>
      <c r="E19" s="32">
        <f>SUM(E17:E18)</f>
        <v>0</v>
      </c>
      <c r="F19" s="32">
        <f aca="true" t="shared" si="27" ref="F19:AD19">SUM(F17:F18)</f>
        <v>0</v>
      </c>
      <c r="G19" s="32">
        <f t="shared" si="27"/>
        <v>0</v>
      </c>
      <c r="H19" s="32">
        <f t="shared" si="27"/>
        <v>0</v>
      </c>
      <c r="I19" s="32">
        <f t="shared" si="27"/>
        <v>0</v>
      </c>
      <c r="J19" s="32">
        <f t="shared" si="27"/>
        <v>0</v>
      </c>
      <c r="K19" s="32">
        <f t="shared" si="27"/>
        <v>0</v>
      </c>
      <c r="L19" s="32">
        <f t="shared" si="27"/>
        <v>0</v>
      </c>
      <c r="M19" s="32">
        <f>SUM(N19:U19)</f>
        <v>30000</v>
      </c>
      <c r="N19" s="32">
        <f t="shared" si="27"/>
        <v>0</v>
      </c>
      <c r="O19" s="32">
        <f t="shared" si="27"/>
        <v>3000</v>
      </c>
      <c r="P19" s="32">
        <f t="shared" si="27"/>
        <v>0</v>
      </c>
      <c r="Q19" s="32">
        <f t="shared" si="27"/>
        <v>0</v>
      </c>
      <c r="R19" s="32">
        <f t="shared" si="27"/>
        <v>27000</v>
      </c>
      <c r="S19" s="32">
        <f t="shared" si="27"/>
        <v>0</v>
      </c>
      <c r="T19" s="32">
        <f t="shared" si="27"/>
        <v>0</v>
      </c>
      <c r="U19" s="32">
        <f t="shared" si="27"/>
        <v>0</v>
      </c>
      <c r="V19" s="32">
        <f>SUM(W19:AD19)</f>
        <v>30000</v>
      </c>
      <c r="W19" s="32">
        <f t="shared" si="27"/>
        <v>0</v>
      </c>
      <c r="X19" s="32">
        <f t="shared" si="27"/>
        <v>3000</v>
      </c>
      <c r="Y19" s="32">
        <f t="shared" si="27"/>
        <v>0</v>
      </c>
      <c r="Z19" s="32">
        <f t="shared" si="27"/>
        <v>0</v>
      </c>
      <c r="AA19" s="32">
        <f t="shared" si="27"/>
        <v>27000</v>
      </c>
      <c r="AB19" s="32">
        <f t="shared" si="27"/>
        <v>0</v>
      </c>
      <c r="AC19" s="32">
        <f t="shared" si="27"/>
        <v>0</v>
      </c>
      <c r="AD19" s="32">
        <f t="shared" si="27"/>
        <v>0</v>
      </c>
    </row>
    <row r="20" spans="1:30" ht="25.5" customHeight="1">
      <c r="A20" s="34" t="s">
        <v>25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66"/>
    </row>
    <row r="21" spans="1:30" ht="91.5" customHeight="1">
      <c r="A21" s="22" t="s">
        <v>26</v>
      </c>
      <c r="B21" s="23" t="s">
        <v>16</v>
      </c>
      <c r="C21" s="24" t="s">
        <v>14</v>
      </c>
      <c r="D21" s="32">
        <f>SUM(E21:L21)</f>
        <v>511.97599</v>
      </c>
      <c r="E21" s="33">
        <v>0</v>
      </c>
      <c r="F21" s="33">
        <v>511.97599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2">
        <f>SUM(N21:U21)</f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2">
        <f>SUM(W21:AD21)</f>
        <v>511.97599</v>
      </c>
      <c r="W21" s="33">
        <f>E21+N21</f>
        <v>0</v>
      </c>
      <c r="X21" s="33">
        <f aca="true" t="shared" si="28" ref="X21:AD21">F21+O21</f>
        <v>511.97599</v>
      </c>
      <c r="Y21" s="33">
        <f t="shared" si="28"/>
        <v>0</v>
      </c>
      <c r="Z21" s="33">
        <f t="shared" si="28"/>
        <v>0</v>
      </c>
      <c r="AA21" s="33">
        <f t="shared" si="28"/>
        <v>0</v>
      </c>
      <c r="AB21" s="33">
        <f t="shared" si="28"/>
        <v>0</v>
      </c>
      <c r="AC21" s="33">
        <f t="shared" si="28"/>
        <v>0</v>
      </c>
      <c r="AD21" s="33">
        <f t="shared" si="28"/>
        <v>0</v>
      </c>
    </row>
    <row r="22" spans="1:30" ht="91.5" customHeight="1">
      <c r="A22" s="31" t="s">
        <v>17</v>
      </c>
      <c r="B22" s="31"/>
      <c r="C22" s="31"/>
      <c r="D22" s="32">
        <f>SUM(E22:L22)</f>
        <v>511.97599</v>
      </c>
      <c r="E22" s="32">
        <f>SUM(E21)</f>
        <v>0</v>
      </c>
      <c r="F22" s="32">
        <f aca="true" t="shared" si="29" ref="F22:M22">SUM(F21)</f>
        <v>511.97599</v>
      </c>
      <c r="G22" s="32">
        <f t="shared" si="29"/>
        <v>0</v>
      </c>
      <c r="H22" s="32">
        <f t="shared" si="29"/>
        <v>0</v>
      </c>
      <c r="I22" s="32">
        <f t="shared" si="29"/>
        <v>0</v>
      </c>
      <c r="J22" s="32">
        <f t="shared" si="29"/>
        <v>0</v>
      </c>
      <c r="K22" s="32">
        <f t="shared" si="29"/>
        <v>0</v>
      </c>
      <c r="L22" s="32">
        <f t="shared" si="29"/>
        <v>0</v>
      </c>
      <c r="M22" s="32">
        <f>SUM(N22:U22)</f>
        <v>0</v>
      </c>
      <c r="N22" s="32">
        <f aca="true" t="shared" si="30" ref="N22">SUM(N21)</f>
        <v>0</v>
      </c>
      <c r="O22" s="32">
        <f aca="true" t="shared" si="31" ref="O22">SUM(O21)</f>
        <v>0</v>
      </c>
      <c r="P22" s="32">
        <f aca="true" t="shared" si="32" ref="P22">SUM(P21)</f>
        <v>0</v>
      </c>
      <c r="Q22" s="32">
        <f aca="true" t="shared" si="33" ref="Q22">SUM(Q21)</f>
        <v>0</v>
      </c>
      <c r="R22" s="32">
        <f aca="true" t="shared" si="34" ref="R22">SUM(R21)</f>
        <v>0</v>
      </c>
      <c r="S22" s="32">
        <f aca="true" t="shared" si="35" ref="S22">SUM(S21)</f>
        <v>0</v>
      </c>
      <c r="T22" s="32">
        <f aca="true" t="shared" si="36" ref="T22:U22">SUM(T21)</f>
        <v>0</v>
      </c>
      <c r="U22" s="32">
        <f t="shared" si="36"/>
        <v>0</v>
      </c>
      <c r="V22" s="32">
        <f>SUM(W22:AD22)</f>
        <v>511.97599</v>
      </c>
      <c r="W22" s="32">
        <f aca="true" t="shared" si="37" ref="W22">SUM(W21)</f>
        <v>0</v>
      </c>
      <c r="X22" s="32">
        <f aca="true" t="shared" si="38" ref="X22">SUM(X21)</f>
        <v>511.97599</v>
      </c>
      <c r="Y22" s="32">
        <f aca="true" t="shared" si="39" ref="Y22">SUM(Y21)</f>
        <v>0</v>
      </c>
      <c r="Z22" s="32">
        <f aca="true" t="shared" si="40" ref="Z22">SUM(Z21)</f>
        <v>0</v>
      </c>
      <c r="AA22" s="32">
        <f aca="true" t="shared" si="41" ref="AA22">SUM(AA21)</f>
        <v>0</v>
      </c>
      <c r="AB22" s="32">
        <f aca="true" t="shared" si="42" ref="AB22:AC22">SUM(AB21)</f>
        <v>0</v>
      </c>
      <c r="AC22" s="32">
        <f t="shared" si="42"/>
        <v>0</v>
      </c>
      <c r="AD22" s="32">
        <f aca="true" t="shared" si="43" ref="AD22">SUM(AD21)</f>
        <v>0</v>
      </c>
    </row>
    <row r="23" spans="1:30" ht="114.75" customHeight="1">
      <c r="A23" s="36" t="s">
        <v>27</v>
      </c>
      <c r="B23" s="37"/>
      <c r="C23" s="38"/>
      <c r="D23" s="39">
        <f>SUM(E23:L23)</f>
        <v>13531.7239</v>
      </c>
      <c r="E23" s="39">
        <f>E11+E15+E19+E22</f>
        <v>0</v>
      </c>
      <c r="F23" s="39">
        <f aca="true" t="shared" si="44" ref="F23:L23">F11+F15+F19+F22</f>
        <v>511.97599</v>
      </c>
      <c r="G23" s="39">
        <f t="shared" si="44"/>
        <v>0</v>
      </c>
      <c r="H23" s="39">
        <f t="shared" si="44"/>
        <v>0</v>
      </c>
      <c r="I23" s="39">
        <f t="shared" si="44"/>
        <v>182.94</v>
      </c>
      <c r="J23" s="39">
        <f t="shared" si="44"/>
        <v>2566.63</v>
      </c>
      <c r="K23" s="39">
        <f t="shared" si="44"/>
        <v>223.35865</v>
      </c>
      <c r="L23" s="39">
        <f t="shared" si="44"/>
        <v>10046.81926</v>
      </c>
      <c r="M23" s="39">
        <f>SUM(N23:U23)</f>
        <v>277375.24025</v>
      </c>
      <c r="N23" s="39">
        <f>N11+N15+N19+N22</f>
        <v>0</v>
      </c>
      <c r="O23" s="39">
        <f aca="true" t="shared" si="45" ref="O23:U23">O11+O15+O19+O22</f>
        <v>3000</v>
      </c>
      <c r="P23" s="39">
        <f t="shared" si="45"/>
        <v>0</v>
      </c>
      <c r="Q23" s="39">
        <f t="shared" si="45"/>
        <v>0</v>
      </c>
      <c r="R23" s="39">
        <f t="shared" si="45"/>
        <v>30475.82</v>
      </c>
      <c r="S23" s="39">
        <f t="shared" si="45"/>
        <v>48766.04</v>
      </c>
      <c r="T23" s="39">
        <f t="shared" si="45"/>
        <v>4243.81433</v>
      </c>
      <c r="U23" s="39">
        <f t="shared" si="45"/>
        <v>190889.56592</v>
      </c>
      <c r="V23" s="39">
        <f>SUM(W23:AD23)</f>
        <v>290906.96415</v>
      </c>
      <c r="W23" s="39">
        <f>W11+W15+W19+W22</f>
        <v>0</v>
      </c>
      <c r="X23" s="39">
        <f aca="true" t="shared" si="46" ref="X23:AD23">X11+X15+X19+X22</f>
        <v>3511.97599</v>
      </c>
      <c r="Y23" s="39">
        <f t="shared" si="46"/>
        <v>0</v>
      </c>
      <c r="Z23" s="39">
        <f t="shared" si="46"/>
        <v>0</v>
      </c>
      <c r="AA23" s="39">
        <f t="shared" si="46"/>
        <v>30658.760000000002</v>
      </c>
      <c r="AB23" s="39">
        <f t="shared" si="46"/>
        <v>51332.67</v>
      </c>
      <c r="AC23" s="39">
        <f t="shared" si="46"/>
        <v>4467.17298</v>
      </c>
      <c r="AD23" s="39">
        <f t="shared" si="46"/>
        <v>200936.38517999998</v>
      </c>
    </row>
    <row r="24" spans="1:30" ht="27" customHeight="1">
      <c r="A24" s="18" t="s">
        <v>28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64"/>
    </row>
    <row r="25" spans="1:30" ht="23.25" customHeight="1">
      <c r="A25" s="20" t="s">
        <v>29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65"/>
    </row>
    <row r="26" spans="1:30" ht="75" customHeight="1">
      <c r="A26" s="40" t="s">
        <v>12</v>
      </c>
      <c r="B26" s="41" t="s">
        <v>23</v>
      </c>
      <c r="C26" s="42" t="s">
        <v>14</v>
      </c>
      <c r="D26" s="28">
        <f>SUM(E26:L26)</f>
        <v>565.049</v>
      </c>
      <c r="E26" s="43">
        <v>565.049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28">
        <f>SUM(N26:U26)</f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f>SUM(W26:AD26)</f>
        <v>565.049</v>
      </c>
      <c r="W26" s="43">
        <f>E26+N26</f>
        <v>565.049</v>
      </c>
      <c r="X26" s="43">
        <f>F26+O26</f>
        <v>0</v>
      </c>
      <c r="Y26" s="43">
        <f aca="true" t="shared" si="47" ref="Y26:AD26">G26+P26</f>
        <v>0</v>
      </c>
      <c r="Z26" s="43">
        <f t="shared" si="47"/>
        <v>0</v>
      </c>
      <c r="AA26" s="43">
        <f t="shared" si="47"/>
        <v>0</v>
      </c>
      <c r="AB26" s="43">
        <f t="shared" si="47"/>
        <v>0</v>
      </c>
      <c r="AC26" s="43">
        <f t="shared" si="47"/>
        <v>0</v>
      </c>
      <c r="AD26" s="43">
        <f t="shared" si="47"/>
        <v>0</v>
      </c>
    </row>
    <row r="27" spans="1:30" ht="75.75" customHeight="1">
      <c r="A27" s="27" t="s">
        <v>17</v>
      </c>
      <c r="B27" s="27"/>
      <c r="C27" s="27"/>
      <c r="D27" s="44">
        <f>SUM(E27:L27)</f>
        <v>565.049</v>
      </c>
      <c r="E27" s="44">
        <f>SUM(E26)</f>
        <v>565.049</v>
      </c>
      <c r="F27" s="44">
        <f>SUM(F26)</f>
        <v>0</v>
      </c>
      <c r="G27" s="44">
        <f aca="true" t="shared" si="48" ref="G27:AD27">SUM(G26)</f>
        <v>0</v>
      </c>
      <c r="H27" s="44">
        <f t="shared" si="48"/>
        <v>0</v>
      </c>
      <c r="I27" s="44">
        <f t="shared" si="48"/>
        <v>0</v>
      </c>
      <c r="J27" s="44">
        <f t="shared" si="48"/>
        <v>0</v>
      </c>
      <c r="K27" s="44">
        <f t="shared" si="48"/>
        <v>0</v>
      </c>
      <c r="L27" s="44">
        <f t="shared" si="48"/>
        <v>0</v>
      </c>
      <c r="M27" s="44">
        <f>SUM(N27:U27)</f>
        <v>0</v>
      </c>
      <c r="N27" s="44">
        <f t="shared" si="48"/>
        <v>0</v>
      </c>
      <c r="O27" s="44">
        <f t="shared" si="48"/>
        <v>0</v>
      </c>
      <c r="P27" s="44">
        <f t="shared" si="48"/>
        <v>0</v>
      </c>
      <c r="Q27" s="44">
        <f t="shared" si="48"/>
        <v>0</v>
      </c>
      <c r="R27" s="44">
        <f t="shared" si="48"/>
        <v>0</v>
      </c>
      <c r="S27" s="44">
        <f t="shared" si="48"/>
        <v>0</v>
      </c>
      <c r="T27" s="44">
        <f t="shared" si="48"/>
        <v>0</v>
      </c>
      <c r="U27" s="44">
        <f t="shared" si="48"/>
        <v>0</v>
      </c>
      <c r="V27" s="44">
        <f t="shared" si="48"/>
        <v>565.049</v>
      </c>
      <c r="W27" s="44">
        <f t="shared" si="48"/>
        <v>565.049</v>
      </c>
      <c r="X27" s="44">
        <f t="shared" si="48"/>
        <v>0</v>
      </c>
      <c r="Y27" s="44">
        <f t="shared" si="48"/>
        <v>0</v>
      </c>
      <c r="Z27" s="44">
        <f t="shared" si="48"/>
        <v>0</v>
      </c>
      <c r="AA27" s="44">
        <f t="shared" si="48"/>
        <v>0</v>
      </c>
      <c r="AB27" s="44">
        <f t="shared" si="48"/>
        <v>0</v>
      </c>
      <c r="AC27" s="44">
        <f t="shared" si="48"/>
        <v>0</v>
      </c>
      <c r="AD27" s="44">
        <f t="shared" si="48"/>
        <v>0</v>
      </c>
    </row>
    <row r="28" spans="1:30" s="1" customFormat="1" ht="26.25" customHeight="1">
      <c r="A28" s="45" t="s">
        <v>30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67"/>
    </row>
    <row r="29" spans="1:30" ht="86.25" customHeight="1">
      <c r="A29" s="40" t="s">
        <v>19</v>
      </c>
      <c r="B29" s="47" t="s">
        <v>31</v>
      </c>
      <c r="C29" s="42" t="s">
        <v>14</v>
      </c>
      <c r="D29" s="28">
        <f>SUM(E29:L29)</f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28">
        <f>SUM(N29:U29)</f>
        <v>21696</v>
      </c>
      <c r="N29" s="43">
        <v>0</v>
      </c>
      <c r="O29" s="43">
        <v>0</v>
      </c>
      <c r="P29" s="43">
        <v>0</v>
      </c>
      <c r="Q29" s="43">
        <v>0</v>
      </c>
      <c r="R29" s="43">
        <v>21696</v>
      </c>
      <c r="S29" s="43">
        <v>0</v>
      </c>
      <c r="T29" s="43">
        <v>0</v>
      </c>
      <c r="U29" s="43">
        <v>0</v>
      </c>
      <c r="V29" s="28">
        <f>SUM(W29:AD29)</f>
        <v>21696</v>
      </c>
      <c r="W29" s="43">
        <f>E29+N29</f>
        <v>0</v>
      </c>
      <c r="X29" s="43">
        <f>F29+O29</f>
        <v>0</v>
      </c>
      <c r="Y29" s="43">
        <f aca="true" t="shared" si="49" ref="Y29:AD29">G29+P29</f>
        <v>0</v>
      </c>
      <c r="Z29" s="43">
        <f t="shared" si="49"/>
        <v>0</v>
      </c>
      <c r="AA29" s="43">
        <f t="shared" si="49"/>
        <v>21696</v>
      </c>
      <c r="AB29" s="43">
        <f t="shared" si="49"/>
        <v>0</v>
      </c>
      <c r="AC29" s="43">
        <f t="shared" si="49"/>
        <v>0</v>
      </c>
      <c r="AD29" s="43">
        <f t="shared" si="49"/>
        <v>0</v>
      </c>
    </row>
    <row r="30" spans="1:30" ht="72" customHeight="1">
      <c r="A30" s="27" t="s">
        <v>17</v>
      </c>
      <c r="B30" s="27"/>
      <c r="C30" s="27"/>
      <c r="D30" s="28">
        <f>SUM(E30:L30)</f>
        <v>0</v>
      </c>
      <c r="E30" s="28">
        <f>SUM(E29)</f>
        <v>0</v>
      </c>
      <c r="F30" s="28">
        <f aca="true" t="shared" si="50" ref="F30:AD30">SUM(F29)</f>
        <v>0</v>
      </c>
      <c r="G30" s="28">
        <f t="shared" si="50"/>
        <v>0</v>
      </c>
      <c r="H30" s="28">
        <f t="shared" si="50"/>
        <v>0</v>
      </c>
      <c r="I30" s="28">
        <f t="shared" si="50"/>
        <v>0</v>
      </c>
      <c r="J30" s="28">
        <f t="shared" si="50"/>
        <v>0</v>
      </c>
      <c r="K30" s="28">
        <f t="shared" si="50"/>
        <v>0</v>
      </c>
      <c r="L30" s="28">
        <f t="shared" si="50"/>
        <v>0</v>
      </c>
      <c r="M30" s="28">
        <f>SUM(N30:U30)</f>
        <v>21696</v>
      </c>
      <c r="N30" s="28">
        <f t="shared" si="50"/>
        <v>0</v>
      </c>
      <c r="O30" s="28">
        <f t="shared" si="50"/>
        <v>0</v>
      </c>
      <c r="P30" s="28">
        <f t="shared" si="50"/>
        <v>0</v>
      </c>
      <c r="Q30" s="28">
        <f t="shared" si="50"/>
        <v>0</v>
      </c>
      <c r="R30" s="28">
        <f t="shared" si="50"/>
        <v>21696</v>
      </c>
      <c r="S30" s="28">
        <f t="shared" si="50"/>
        <v>0</v>
      </c>
      <c r="T30" s="28">
        <f t="shared" si="50"/>
        <v>0</v>
      </c>
      <c r="U30" s="28">
        <f t="shared" si="50"/>
        <v>0</v>
      </c>
      <c r="V30" s="28">
        <f>SUM(W30:AD30)</f>
        <v>21696</v>
      </c>
      <c r="W30" s="28">
        <f t="shared" si="50"/>
        <v>0</v>
      </c>
      <c r="X30" s="28">
        <f t="shared" si="50"/>
        <v>0</v>
      </c>
      <c r="Y30" s="28">
        <f t="shared" si="50"/>
        <v>0</v>
      </c>
      <c r="Z30" s="28">
        <f t="shared" si="50"/>
        <v>0</v>
      </c>
      <c r="AA30" s="28">
        <f t="shared" si="50"/>
        <v>21696</v>
      </c>
      <c r="AB30" s="28">
        <f t="shared" si="50"/>
        <v>0</v>
      </c>
      <c r="AC30" s="28">
        <f t="shared" si="50"/>
        <v>0</v>
      </c>
      <c r="AD30" s="28">
        <f t="shared" si="50"/>
        <v>0</v>
      </c>
    </row>
    <row r="31" spans="1:30" ht="36" customHeight="1">
      <c r="A31" s="48" t="s">
        <v>32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</row>
    <row r="32" spans="1:33" ht="73.5" customHeight="1">
      <c r="A32" s="40" t="s">
        <v>22</v>
      </c>
      <c r="B32" s="47" t="s">
        <v>33</v>
      </c>
      <c r="C32" s="42" t="s">
        <v>14</v>
      </c>
      <c r="D32" s="28">
        <f>SUM(E32:L32)</f>
        <v>11155.36</v>
      </c>
      <c r="E32" s="43">
        <v>0</v>
      </c>
      <c r="F32" s="43">
        <v>0</v>
      </c>
      <c r="G32" s="43">
        <v>0</v>
      </c>
      <c r="H32" s="43">
        <v>0</v>
      </c>
      <c r="I32" s="43">
        <v>11155.36</v>
      </c>
      <c r="J32" s="43">
        <v>0</v>
      </c>
      <c r="K32" s="43">
        <v>0</v>
      </c>
      <c r="L32" s="43">
        <v>0</v>
      </c>
      <c r="M32" s="28">
        <f>SUM(N32:U32)</f>
        <v>211951.84</v>
      </c>
      <c r="N32" s="43">
        <v>0</v>
      </c>
      <c r="O32" s="43">
        <v>0</v>
      </c>
      <c r="P32" s="43">
        <v>0</v>
      </c>
      <c r="Q32" s="43">
        <v>0</v>
      </c>
      <c r="R32" s="43">
        <v>211951.84</v>
      </c>
      <c r="S32" s="43">
        <v>0</v>
      </c>
      <c r="T32" s="43">
        <v>0</v>
      </c>
      <c r="U32" s="43">
        <v>0</v>
      </c>
      <c r="V32" s="28">
        <f>SUM(W32:AD32)</f>
        <v>223107.2</v>
      </c>
      <c r="W32" s="43">
        <f>E32+N2</f>
        <v>0</v>
      </c>
      <c r="X32" s="43">
        <f>F32+O32</f>
        <v>0</v>
      </c>
      <c r="Y32" s="43">
        <f aca="true" t="shared" si="51" ref="Y32:AD32">G32+P32</f>
        <v>0</v>
      </c>
      <c r="Z32" s="43">
        <f t="shared" si="51"/>
        <v>0</v>
      </c>
      <c r="AA32" s="43">
        <f t="shared" si="51"/>
        <v>223107.2</v>
      </c>
      <c r="AB32" s="43">
        <f t="shared" si="51"/>
        <v>0</v>
      </c>
      <c r="AC32" s="43">
        <f t="shared" si="51"/>
        <v>0</v>
      </c>
      <c r="AD32" s="43">
        <f t="shared" si="51"/>
        <v>0</v>
      </c>
      <c r="AG32" s="69"/>
    </row>
    <row r="33" spans="1:30" ht="78" customHeight="1">
      <c r="A33" s="27" t="s">
        <v>17</v>
      </c>
      <c r="B33" s="27"/>
      <c r="C33" s="27"/>
      <c r="D33" s="28">
        <f>SUM(E33:L33)</f>
        <v>11155.36</v>
      </c>
      <c r="E33" s="28">
        <f>SUM(E32)</f>
        <v>0</v>
      </c>
      <c r="F33" s="28">
        <f aca="true" t="shared" si="52" ref="F33:L33">SUM(F32)</f>
        <v>0</v>
      </c>
      <c r="G33" s="28">
        <f t="shared" si="52"/>
        <v>0</v>
      </c>
      <c r="H33" s="28">
        <f t="shared" si="52"/>
        <v>0</v>
      </c>
      <c r="I33" s="28">
        <f t="shared" si="52"/>
        <v>11155.36</v>
      </c>
      <c r="J33" s="28">
        <f t="shared" si="52"/>
        <v>0</v>
      </c>
      <c r="K33" s="28">
        <f t="shared" si="52"/>
        <v>0</v>
      </c>
      <c r="L33" s="28">
        <f t="shared" si="52"/>
        <v>0</v>
      </c>
      <c r="M33" s="28">
        <f>SUM(N33:U33)</f>
        <v>211951.84</v>
      </c>
      <c r="N33" s="28">
        <f>SUM(N32)</f>
        <v>0</v>
      </c>
      <c r="O33" s="28">
        <f>SUM(O32)</f>
        <v>0</v>
      </c>
      <c r="P33" s="28">
        <f aca="true" t="shared" si="53" ref="P33">SUM(P32)</f>
        <v>0</v>
      </c>
      <c r="Q33" s="28">
        <f aca="true" t="shared" si="54" ref="Q33">SUM(Q32)</f>
        <v>0</v>
      </c>
      <c r="R33" s="28">
        <f aca="true" t="shared" si="55" ref="R33">SUM(R32)</f>
        <v>211951.84</v>
      </c>
      <c r="S33" s="28">
        <f aca="true" t="shared" si="56" ref="S33">SUM(S32)</f>
        <v>0</v>
      </c>
      <c r="T33" s="28">
        <f aca="true" t="shared" si="57" ref="T33:U33">SUM(T32)</f>
        <v>0</v>
      </c>
      <c r="U33" s="28">
        <f t="shared" si="57"/>
        <v>0</v>
      </c>
      <c r="V33" s="28">
        <f>SUM(W33:AD33)</f>
        <v>223107.2</v>
      </c>
      <c r="W33" s="28">
        <f aca="true" t="shared" si="58" ref="W33">SUM(W32)</f>
        <v>0</v>
      </c>
      <c r="X33" s="28">
        <f aca="true" t="shared" si="59" ref="X33">SUM(X32)</f>
        <v>0</v>
      </c>
      <c r="Y33" s="28">
        <f aca="true" t="shared" si="60" ref="Y33">SUM(Y32)</f>
        <v>0</v>
      </c>
      <c r="Z33" s="28">
        <f aca="true" t="shared" si="61" ref="Z33">SUM(Z32)</f>
        <v>0</v>
      </c>
      <c r="AA33" s="28">
        <f aca="true" t="shared" si="62" ref="AA33">SUM(AA32)</f>
        <v>223107.2</v>
      </c>
      <c r="AB33" s="28">
        <f aca="true" t="shared" si="63" ref="AB33:AC33">SUM(AB32)</f>
        <v>0</v>
      </c>
      <c r="AC33" s="28">
        <f t="shared" si="63"/>
        <v>0</v>
      </c>
      <c r="AD33" s="28">
        <f aca="true" t="shared" si="64" ref="AD33">SUM(AD32)</f>
        <v>0</v>
      </c>
    </row>
    <row r="34" spans="1:30" ht="30.75" customHeight="1">
      <c r="A34" s="49" t="s">
        <v>34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68"/>
    </row>
    <row r="35" spans="1:30" ht="83.25" customHeight="1">
      <c r="A35" s="40" t="s">
        <v>26</v>
      </c>
      <c r="B35" s="47" t="s">
        <v>33</v>
      </c>
      <c r="C35" s="42" t="s">
        <v>14</v>
      </c>
      <c r="D35" s="28">
        <f>SUM(E35:L35)</f>
        <v>7016.712</v>
      </c>
      <c r="E35" s="43">
        <v>0</v>
      </c>
      <c r="F35" s="43">
        <v>0</v>
      </c>
      <c r="G35" s="43">
        <v>0</v>
      </c>
      <c r="H35" s="43">
        <v>0</v>
      </c>
      <c r="I35" s="43">
        <v>7016.712</v>
      </c>
      <c r="J35" s="43">
        <v>0</v>
      </c>
      <c r="K35" s="43">
        <v>0</v>
      </c>
      <c r="L35" s="43">
        <v>0</v>
      </c>
      <c r="M35" s="28">
        <f>SUM(N35:U35)</f>
        <v>133317.528</v>
      </c>
      <c r="N35" s="43">
        <v>0</v>
      </c>
      <c r="O35" s="43">
        <v>0</v>
      </c>
      <c r="P35" s="43">
        <v>0</v>
      </c>
      <c r="Q35" s="43">
        <v>0</v>
      </c>
      <c r="R35" s="43">
        <v>133317.528</v>
      </c>
      <c r="S35" s="43">
        <v>0</v>
      </c>
      <c r="T35" s="43">
        <v>0</v>
      </c>
      <c r="U35" s="43">
        <v>0</v>
      </c>
      <c r="V35" s="28">
        <f>SUM(W35:AD35)</f>
        <v>140334.24</v>
      </c>
      <c r="W35" s="43">
        <f>E35+N35</f>
        <v>0</v>
      </c>
      <c r="X35" s="43">
        <f aca="true" t="shared" si="65" ref="X35:AD35">F35+O35</f>
        <v>0</v>
      </c>
      <c r="Y35" s="43">
        <f t="shared" si="65"/>
        <v>0</v>
      </c>
      <c r="Z35" s="43">
        <f t="shared" si="65"/>
        <v>0</v>
      </c>
      <c r="AA35" s="43">
        <f t="shared" si="65"/>
        <v>140334.24</v>
      </c>
      <c r="AB35" s="43">
        <f t="shared" si="65"/>
        <v>0</v>
      </c>
      <c r="AC35" s="43">
        <f t="shared" si="65"/>
        <v>0</v>
      </c>
      <c r="AD35" s="43">
        <f t="shared" si="65"/>
        <v>0</v>
      </c>
    </row>
    <row r="36" spans="1:30" ht="84" customHeight="1">
      <c r="A36" s="27" t="s">
        <v>17</v>
      </c>
      <c r="B36" s="27"/>
      <c r="C36" s="27"/>
      <c r="D36" s="28">
        <f>SUM(E36:L36)</f>
        <v>7016.712</v>
      </c>
      <c r="E36" s="28">
        <f>SUM(E35)</f>
        <v>0</v>
      </c>
      <c r="F36" s="28">
        <f aca="true" t="shared" si="66" ref="F36:AD36">SUM(F35)</f>
        <v>0</v>
      </c>
      <c r="G36" s="28">
        <f t="shared" si="66"/>
        <v>0</v>
      </c>
      <c r="H36" s="28">
        <f t="shared" si="66"/>
        <v>0</v>
      </c>
      <c r="I36" s="28">
        <f t="shared" si="66"/>
        <v>7016.712</v>
      </c>
      <c r="J36" s="28">
        <f t="shared" si="66"/>
        <v>0</v>
      </c>
      <c r="K36" s="28">
        <f t="shared" si="66"/>
        <v>0</v>
      </c>
      <c r="L36" s="28">
        <f t="shared" si="66"/>
        <v>0</v>
      </c>
      <c r="M36" s="28">
        <f>SUM(N36:U36)</f>
        <v>133317.528</v>
      </c>
      <c r="N36" s="28">
        <f t="shared" si="66"/>
        <v>0</v>
      </c>
      <c r="O36" s="28">
        <f t="shared" si="66"/>
        <v>0</v>
      </c>
      <c r="P36" s="28">
        <f t="shared" si="66"/>
        <v>0</v>
      </c>
      <c r="Q36" s="28">
        <f t="shared" si="66"/>
        <v>0</v>
      </c>
      <c r="R36" s="28">
        <f t="shared" si="66"/>
        <v>133317.528</v>
      </c>
      <c r="S36" s="28">
        <f t="shared" si="66"/>
        <v>0</v>
      </c>
      <c r="T36" s="28">
        <f t="shared" si="66"/>
        <v>0</v>
      </c>
      <c r="U36" s="28">
        <f t="shared" si="66"/>
        <v>0</v>
      </c>
      <c r="V36" s="28">
        <f>SUM(W36:AD36)</f>
        <v>140334.24</v>
      </c>
      <c r="W36" s="28">
        <f t="shared" si="66"/>
        <v>0</v>
      </c>
      <c r="X36" s="28">
        <f t="shared" si="66"/>
        <v>0</v>
      </c>
      <c r="Y36" s="28">
        <f t="shared" si="66"/>
        <v>0</v>
      </c>
      <c r="Z36" s="28">
        <f t="shared" si="66"/>
        <v>0</v>
      </c>
      <c r="AA36" s="28">
        <f t="shared" si="66"/>
        <v>140334.24</v>
      </c>
      <c r="AB36" s="28">
        <f t="shared" si="66"/>
        <v>0</v>
      </c>
      <c r="AC36" s="28">
        <f t="shared" si="66"/>
        <v>0</v>
      </c>
      <c r="AD36" s="28">
        <f t="shared" si="66"/>
        <v>0</v>
      </c>
    </row>
    <row r="37" spans="1:30" ht="30" customHeight="1">
      <c r="A37" s="49" t="s">
        <v>35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68"/>
    </row>
    <row r="38" spans="1:30" ht="73.5" customHeight="1">
      <c r="A38" s="40" t="s">
        <v>36</v>
      </c>
      <c r="B38" s="47" t="s">
        <v>33</v>
      </c>
      <c r="C38" s="42" t="s">
        <v>14</v>
      </c>
      <c r="D38" s="28">
        <f>SUM(E38:L38)</f>
        <v>3619.9735</v>
      </c>
      <c r="E38" s="43">
        <v>0</v>
      </c>
      <c r="F38" s="43">
        <v>0</v>
      </c>
      <c r="G38" s="43">
        <v>0</v>
      </c>
      <c r="H38" s="43">
        <v>0</v>
      </c>
      <c r="I38" s="43">
        <v>3619.9735</v>
      </c>
      <c r="J38" s="43">
        <v>0</v>
      </c>
      <c r="K38" s="43">
        <v>0</v>
      </c>
      <c r="L38" s="43">
        <v>0</v>
      </c>
      <c r="M38" s="28">
        <f>SUM(N38:U38)</f>
        <v>68779.4965</v>
      </c>
      <c r="N38" s="43">
        <v>0</v>
      </c>
      <c r="O38" s="43">
        <v>0</v>
      </c>
      <c r="P38" s="43">
        <v>0</v>
      </c>
      <c r="Q38" s="43">
        <v>0</v>
      </c>
      <c r="R38" s="43">
        <v>68779.4965</v>
      </c>
      <c r="S38" s="43">
        <v>0</v>
      </c>
      <c r="T38" s="43">
        <v>0</v>
      </c>
      <c r="U38" s="43">
        <v>0</v>
      </c>
      <c r="V38" s="28">
        <f>SUM(W38:AD38)</f>
        <v>72399.47</v>
      </c>
      <c r="W38" s="43">
        <f>E38+N38</f>
        <v>0</v>
      </c>
      <c r="X38" s="43">
        <f aca="true" t="shared" si="67" ref="X38:AD38">F38+O38</f>
        <v>0</v>
      </c>
      <c r="Y38" s="43">
        <f t="shared" si="67"/>
        <v>0</v>
      </c>
      <c r="Z38" s="43">
        <f t="shared" si="67"/>
        <v>0</v>
      </c>
      <c r="AA38" s="43">
        <f t="shared" si="67"/>
        <v>72399.47</v>
      </c>
      <c r="AB38" s="43">
        <f t="shared" si="67"/>
        <v>0</v>
      </c>
      <c r="AC38" s="43">
        <f t="shared" si="67"/>
        <v>0</v>
      </c>
      <c r="AD38" s="43">
        <f t="shared" si="67"/>
        <v>0</v>
      </c>
    </row>
    <row r="39" spans="1:30" ht="72.75" customHeight="1">
      <c r="A39" s="27" t="s">
        <v>17</v>
      </c>
      <c r="B39" s="27"/>
      <c r="C39" s="27"/>
      <c r="D39" s="28">
        <f>SUM(E39:L39)</f>
        <v>3619.9735</v>
      </c>
      <c r="E39" s="28">
        <f>SUM(E38)</f>
        <v>0</v>
      </c>
      <c r="F39" s="28">
        <f aca="true" t="shared" si="68" ref="F39:AD39">SUM(F38)</f>
        <v>0</v>
      </c>
      <c r="G39" s="28">
        <f t="shared" si="68"/>
        <v>0</v>
      </c>
      <c r="H39" s="28">
        <f t="shared" si="68"/>
        <v>0</v>
      </c>
      <c r="I39" s="28">
        <f t="shared" si="68"/>
        <v>3619.9735</v>
      </c>
      <c r="J39" s="28">
        <f t="shared" si="68"/>
        <v>0</v>
      </c>
      <c r="K39" s="28">
        <f t="shared" si="68"/>
        <v>0</v>
      </c>
      <c r="L39" s="28">
        <f t="shared" si="68"/>
        <v>0</v>
      </c>
      <c r="M39" s="28">
        <f>SUM(N39:U39)</f>
        <v>68779.4965</v>
      </c>
      <c r="N39" s="28">
        <f t="shared" si="68"/>
        <v>0</v>
      </c>
      <c r="O39" s="28">
        <f t="shared" si="68"/>
        <v>0</v>
      </c>
      <c r="P39" s="28">
        <f t="shared" si="68"/>
        <v>0</v>
      </c>
      <c r="Q39" s="28">
        <f t="shared" si="68"/>
        <v>0</v>
      </c>
      <c r="R39" s="28">
        <f t="shared" si="68"/>
        <v>68779.4965</v>
      </c>
      <c r="S39" s="28">
        <f t="shared" si="68"/>
        <v>0</v>
      </c>
      <c r="T39" s="28">
        <f t="shared" si="68"/>
        <v>0</v>
      </c>
      <c r="U39" s="28">
        <f t="shared" si="68"/>
        <v>0</v>
      </c>
      <c r="V39" s="28">
        <f>SUM(W39:AD39)</f>
        <v>72399.47</v>
      </c>
      <c r="W39" s="28">
        <f t="shared" si="68"/>
        <v>0</v>
      </c>
      <c r="X39" s="28">
        <f t="shared" si="68"/>
        <v>0</v>
      </c>
      <c r="Y39" s="28">
        <f t="shared" si="68"/>
        <v>0</v>
      </c>
      <c r="Z39" s="28">
        <f t="shared" si="68"/>
        <v>0</v>
      </c>
      <c r="AA39" s="28">
        <f t="shared" si="68"/>
        <v>72399.47</v>
      </c>
      <c r="AB39" s="28">
        <f t="shared" si="68"/>
        <v>0</v>
      </c>
      <c r="AC39" s="28">
        <f t="shared" si="68"/>
        <v>0</v>
      </c>
      <c r="AD39" s="28">
        <f t="shared" si="68"/>
        <v>0</v>
      </c>
    </row>
    <row r="40" spans="1:30" ht="35.25" customHeight="1">
      <c r="A40" s="49" t="s">
        <v>37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68"/>
    </row>
    <row r="41" spans="1:34" ht="76.5" customHeight="1">
      <c r="A41" s="40" t="s">
        <v>38</v>
      </c>
      <c r="B41" s="47" t="s">
        <v>33</v>
      </c>
      <c r="C41" s="42" t="s">
        <v>14</v>
      </c>
      <c r="D41" s="28">
        <f>SUM(E41:L41)</f>
        <v>9152.31222</v>
      </c>
      <c r="E41" s="43">
        <v>0</v>
      </c>
      <c r="F41" s="43">
        <v>0</v>
      </c>
      <c r="G41" s="43">
        <v>0</v>
      </c>
      <c r="H41" s="43">
        <v>0</v>
      </c>
      <c r="I41" s="43">
        <v>9152.31222</v>
      </c>
      <c r="J41" s="43">
        <v>0</v>
      </c>
      <c r="K41" s="43">
        <v>0</v>
      </c>
      <c r="L41" s="43">
        <v>0</v>
      </c>
      <c r="M41" s="28">
        <f>SUM(N41:U41)</f>
        <v>173893.93209</v>
      </c>
      <c r="N41" s="43">
        <v>0</v>
      </c>
      <c r="O41" s="43">
        <v>0</v>
      </c>
      <c r="P41" s="43">
        <v>0</v>
      </c>
      <c r="Q41" s="43">
        <v>0</v>
      </c>
      <c r="R41" s="43">
        <v>173893.93209</v>
      </c>
      <c r="S41" s="43">
        <v>0</v>
      </c>
      <c r="T41" s="43">
        <v>0</v>
      </c>
      <c r="U41" s="43">
        <v>0</v>
      </c>
      <c r="V41" s="28">
        <f>SUM(W41:AD41)</f>
        <v>183046.24430999998</v>
      </c>
      <c r="W41" s="43">
        <f>E41+N41</f>
        <v>0</v>
      </c>
      <c r="X41" s="43">
        <f aca="true" t="shared" si="69" ref="X41:AD41">F41+O41</f>
        <v>0</v>
      </c>
      <c r="Y41" s="43">
        <f t="shared" si="69"/>
        <v>0</v>
      </c>
      <c r="Z41" s="43">
        <f t="shared" si="69"/>
        <v>0</v>
      </c>
      <c r="AA41" s="43">
        <f t="shared" si="69"/>
        <v>183046.24430999998</v>
      </c>
      <c r="AB41" s="43">
        <f t="shared" si="69"/>
        <v>0</v>
      </c>
      <c r="AC41" s="43">
        <f t="shared" si="69"/>
        <v>0</v>
      </c>
      <c r="AD41" s="43">
        <f t="shared" si="69"/>
        <v>0</v>
      </c>
      <c r="AG41" s="69"/>
      <c r="AH41" s="69">
        <f>AG41/100*30</f>
        <v>0</v>
      </c>
    </row>
    <row r="42" spans="1:34" ht="95.25" customHeight="1">
      <c r="A42" s="27" t="s">
        <v>17</v>
      </c>
      <c r="B42" s="27"/>
      <c r="C42" s="27"/>
      <c r="D42" s="28">
        <f>SUM(E42:L42)</f>
        <v>9152.31222</v>
      </c>
      <c r="E42" s="28">
        <f>SUM(E41)</f>
        <v>0</v>
      </c>
      <c r="F42" s="28">
        <f aca="true" t="shared" si="70" ref="F42:AD42">SUM(F41)</f>
        <v>0</v>
      </c>
      <c r="G42" s="28">
        <f t="shared" si="70"/>
        <v>0</v>
      </c>
      <c r="H42" s="28">
        <f t="shared" si="70"/>
        <v>0</v>
      </c>
      <c r="I42" s="28">
        <f t="shared" si="70"/>
        <v>9152.31222</v>
      </c>
      <c r="J42" s="28">
        <f t="shared" si="70"/>
        <v>0</v>
      </c>
      <c r="K42" s="28">
        <f t="shared" si="70"/>
        <v>0</v>
      </c>
      <c r="L42" s="28">
        <f t="shared" si="70"/>
        <v>0</v>
      </c>
      <c r="M42" s="28">
        <f>SUM(N42:U42)</f>
        <v>173893.93209</v>
      </c>
      <c r="N42" s="28">
        <f t="shared" si="70"/>
        <v>0</v>
      </c>
      <c r="O42" s="28">
        <f t="shared" si="70"/>
        <v>0</v>
      </c>
      <c r="P42" s="28">
        <f t="shared" si="70"/>
        <v>0</v>
      </c>
      <c r="Q42" s="28">
        <f t="shared" si="70"/>
        <v>0</v>
      </c>
      <c r="R42" s="28">
        <f t="shared" si="70"/>
        <v>173893.93209</v>
      </c>
      <c r="S42" s="28">
        <f t="shared" si="70"/>
        <v>0</v>
      </c>
      <c r="T42" s="28">
        <f t="shared" si="70"/>
        <v>0</v>
      </c>
      <c r="U42" s="28">
        <f t="shared" si="70"/>
        <v>0</v>
      </c>
      <c r="V42" s="28">
        <f>SUM(W42:AD42)</f>
        <v>183046.24430999998</v>
      </c>
      <c r="W42" s="28">
        <f t="shared" si="70"/>
        <v>0</v>
      </c>
      <c r="X42" s="28">
        <f t="shared" si="70"/>
        <v>0</v>
      </c>
      <c r="Y42" s="28">
        <f t="shared" si="70"/>
        <v>0</v>
      </c>
      <c r="Z42" s="28">
        <f t="shared" si="70"/>
        <v>0</v>
      </c>
      <c r="AA42" s="28">
        <f t="shared" si="70"/>
        <v>183046.24430999998</v>
      </c>
      <c r="AB42" s="28">
        <f t="shared" si="70"/>
        <v>0</v>
      </c>
      <c r="AC42" s="28">
        <f t="shared" si="70"/>
        <v>0</v>
      </c>
      <c r="AD42" s="28">
        <f t="shared" si="70"/>
        <v>0</v>
      </c>
      <c r="AG42" s="69"/>
      <c r="AH42" s="69">
        <f>AG41/100*65</f>
        <v>0</v>
      </c>
    </row>
    <row r="43" spans="1:34" ht="36" customHeight="1">
      <c r="A43" s="49" t="s">
        <v>39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68"/>
      <c r="AG43" s="69"/>
      <c r="AH43" s="69">
        <f>AG41-AH41-AH42</f>
        <v>0</v>
      </c>
    </row>
    <row r="44" spans="1:30" ht="67.5" customHeight="1">
      <c r="A44" s="40" t="s">
        <v>40</v>
      </c>
      <c r="B44" s="47" t="s">
        <v>33</v>
      </c>
      <c r="C44" s="42" t="s">
        <v>14</v>
      </c>
      <c r="D44" s="28">
        <f>SUM(E44:L44)</f>
        <v>2185.2969</v>
      </c>
      <c r="E44" s="43">
        <v>0</v>
      </c>
      <c r="F44" s="43">
        <v>0</v>
      </c>
      <c r="G44" s="43">
        <v>0</v>
      </c>
      <c r="H44" s="43">
        <v>0</v>
      </c>
      <c r="I44" s="43">
        <v>2185.2969</v>
      </c>
      <c r="J44" s="43">
        <v>0</v>
      </c>
      <c r="K44" s="43">
        <v>0</v>
      </c>
      <c r="L44" s="43">
        <v>0</v>
      </c>
      <c r="M44" s="28">
        <f>SUM(N44:U44)</f>
        <v>41520.64101</v>
      </c>
      <c r="N44" s="43">
        <v>0</v>
      </c>
      <c r="O44" s="43">
        <v>0</v>
      </c>
      <c r="P44" s="43">
        <v>0</v>
      </c>
      <c r="Q44" s="43">
        <v>0</v>
      </c>
      <c r="R44" s="43">
        <v>41520.64101</v>
      </c>
      <c r="S44" s="43">
        <v>0</v>
      </c>
      <c r="T44" s="43">
        <v>0</v>
      </c>
      <c r="U44" s="43">
        <v>0</v>
      </c>
      <c r="V44" s="28">
        <f>SUM(W44:AD44)</f>
        <v>43705.93791</v>
      </c>
      <c r="W44" s="43">
        <f>E44+N44</f>
        <v>0</v>
      </c>
      <c r="X44" s="43">
        <f aca="true" t="shared" si="71" ref="X44:AD44">F44+O44</f>
        <v>0</v>
      </c>
      <c r="Y44" s="43">
        <f t="shared" si="71"/>
        <v>0</v>
      </c>
      <c r="Z44" s="43">
        <f t="shared" si="71"/>
        <v>0</v>
      </c>
      <c r="AA44" s="43">
        <f t="shared" si="71"/>
        <v>43705.93791</v>
      </c>
      <c r="AB44" s="43">
        <f t="shared" si="71"/>
        <v>0</v>
      </c>
      <c r="AC44" s="43">
        <f t="shared" si="71"/>
        <v>0</v>
      </c>
      <c r="AD44" s="43">
        <f t="shared" si="71"/>
        <v>0</v>
      </c>
    </row>
    <row r="45" spans="1:30" ht="75.75" customHeight="1">
      <c r="A45" s="27" t="s">
        <v>17</v>
      </c>
      <c r="B45" s="27"/>
      <c r="C45" s="27"/>
      <c r="D45" s="28">
        <f>SUM(E45:L45)</f>
        <v>2185.2969</v>
      </c>
      <c r="E45" s="28">
        <f>SUM(E44)</f>
        <v>0</v>
      </c>
      <c r="F45" s="28">
        <f aca="true" t="shared" si="72" ref="F45:AD45">SUM(F44)</f>
        <v>0</v>
      </c>
      <c r="G45" s="28">
        <f t="shared" si="72"/>
        <v>0</v>
      </c>
      <c r="H45" s="28">
        <f t="shared" si="72"/>
        <v>0</v>
      </c>
      <c r="I45" s="28">
        <f t="shared" si="72"/>
        <v>2185.2969</v>
      </c>
      <c r="J45" s="28">
        <f t="shared" si="72"/>
        <v>0</v>
      </c>
      <c r="K45" s="28">
        <f t="shared" si="72"/>
        <v>0</v>
      </c>
      <c r="L45" s="28">
        <f t="shared" si="72"/>
        <v>0</v>
      </c>
      <c r="M45" s="28">
        <f>SUM(N45:U45)</f>
        <v>41520.64101</v>
      </c>
      <c r="N45" s="28">
        <f t="shared" si="72"/>
        <v>0</v>
      </c>
      <c r="O45" s="28">
        <f t="shared" si="72"/>
        <v>0</v>
      </c>
      <c r="P45" s="28">
        <f t="shared" si="72"/>
        <v>0</v>
      </c>
      <c r="Q45" s="28">
        <f t="shared" si="72"/>
        <v>0</v>
      </c>
      <c r="R45" s="28">
        <f t="shared" si="72"/>
        <v>41520.64101</v>
      </c>
      <c r="S45" s="28">
        <f t="shared" si="72"/>
        <v>0</v>
      </c>
      <c r="T45" s="28">
        <f t="shared" si="72"/>
        <v>0</v>
      </c>
      <c r="U45" s="28">
        <f t="shared" si="72"/>
        <v>0</v>
      </c>
      <c r="V45" s="28">
        <f>SUM(W45:AD45)</f>
        <v>43705.93791</v>
      </c>
      <c r="W45" s="28">
        <f t="shared" si="72"/>
        <v>0</v>
      </c>
      <c r="X45" s="28">
        <f t="shared" si="72"/>
        <v>0</v>
      </c>
      <c r="Y45" s="28">
        <f t="shared" si="72"/>
        <v>0</v>
      </c>
      <c r="Z45" s="28">
        <f t="shared" si="72"/>
        <v>0</v>
      </c>
      <c r="AA45" s="28">
        <f t="shared" si="72"/>
        <v>43705.93791</v>
      </c>
      <c r="AB45" s="28">
        <f t="shared" si="72"/>
        <v>0</v>
      </c>
      <c r="AC45" s="28">
        <f t="shared" si="72"/>
        <v>0</v>
      </c>
      <c r="AD45" s="28">
        <f t="shared" si="72"/>
        <v>0</v>
      </c>
    </row>
    <row r="46" spans="1:30" ht="30.75" customHeight="1">
      <c r="A46" s="49" t="s">
        <v>41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68"/>
    </row>
    <row r="47" spans="1:30" ht="78" customHeight="1">
      <c r="A47" s="40" t="s">
        <v>42</v>
      </c>
      <c r="B47" s="47" t="s">
        <v>33</v>
      </c>
      <c r="C47" s="42" t="s">
        <v>14</v>
      </c>
      <c r="D47" s="28">
        <f>SUM(E47:L47)</f>
        <v>5524.39519</v>
      </c>
      <c r="E47" s="43">
        <v>0</v>
      </c>
      <c r="F47" s="43">
        <v>0</v>
      </c>
      <c r="G47" s="43">
        <v>0</v>
      </c>
      <c r="H47" s="43">
        <v>0</v>
      </c>
      <c r="I47" s="43">
        <v>5524.39519</v>
      </c>
      <c r="J47" s="43">
        <v>0</v>
      </c>
      <c r="K47" s="43">
        <v>0</v>
      </c>
      <c r="L47" s="43">
        <v>0</v>
      </c>
      <c r="M47" s="28">
        <f>SUM(N47:U47)</f>
        <v>104963.50852</v>
      </c>
      <c r="N47" s="43">
        <v>0</v>
      </c>
      <c r="O47" s="43">
        <v>0</v>
      </c>
      <c r="P47" s="43">
        <v>0</v>
      </c>
      <c r="Q47" s="43">
        <v>0</v>
      </c>
      <c r="R47" s="43">
        <v>104963.50852</v>
      </c>
      <c r="S47" s="43">
        <v>0</v>
      </c>
      <c r="T47" s="43">
        <v>0</v>
      </c>
      <c r="U47" s="43">
        <v>0</v>
      </c>
      <c r="V47" s="28">
        <f>SUM(W47:AD47)</f>
        <v>110487.90371</v>
      </c>
      <c r="W47" s="43">
        <f>E47+N47</f>
        <v>0</v>
      </c>
      <c r="X47" s="43">
        <f>F47+O47</f>
        <v>0</v>
      </c>
      <c r="Y47" s="43">
        <f aca="true" t="shared" si="73" ref="Y47:AD47">G47+P47</f>
        <v>0</v>
      </c>
      <c r="Z47" s="43">
        <f t="shared" si="73"/>
        <v>0</v>
      </c>
      <c r="AA47" s="43">
        <f t="shared" si="73"/>
        <v>110487.90371</v>
      </c>
      <c r="AB47" s="43">
        <f t="shared" si="73"/>
        <v>0</v>
      </c>
      <c r="AC47" s="43">
        <f t="shared" si="73"/>
        <v>0</v>
      </c>
      <c r="AD47" s="43">
        <f t="shared" si="73"/>
        <v>0</v>
      </c>
    </row>
    <row r="48" spans="1:30" ht="90.75" customHeight="1">
      <c r="A48" s="27" t="s">
        <v>17</v>
      </c>
      <c r="B48" s="27"/>
      <c r="C48" s="27"/>
      <c r="D48" s="28">
        <f>SUM(E48:L48)</f>
        <v>5524.39519</v>
      </c>
      <c r="E48" s="28">
        <f>SUM(E47)</f>
        <v>0</v>
      </c>
      <c r="F48" s="28">
        <f aca="true" t="shared" si="74" ref="F48:AD48">SUM(F47)</f>
        <v>0</v>
      </c>
      <c r="G48" s="28">
        <f t="shared" si="74"/>
        <v>0</v>
      </c>
      <c r="H48" s="28">
        <f t="shared" si="74"/>
        <v>0</v>
      </c>
      <c r="I48" s="28">
        <f t="shared" si="74"/>
        <v>5524.39519</v>
      </c>
      <c r="J48" s="28">
        <f t="shared" si="74"/>
        <v>0</v>
      </c>
      <c r="K48" s="28">
        <f t="shared" si="74"/>
        <v>0</v>
      </c>
      <c r="L48" s="28">
        <f t="shared" si="74"/>
        <v>0</v>
      </c>
      <c r="M48" s="28">
        <f>SUM(N48:U48)</f>
        <v>104963.50852</v>
      </c>
      <c r="N48" s="28">
        <f t="shared" si="74"/>
        <v>0</v>
      </c>
      <c r="O48" s="28">
        <f t="shared" si="74"/>
        <v>0</v>
      </c>
      <c r="P48" s="28">
        <f t="shared" si="74"/>
        <v>0</v>
      </c>
      <c r="Q48" s="28">
        <f t="shared" si="74"/>
        <v>0</v>
      </c>
      <c r="R48" s="28">
        <f t="shared" si="74"/>
        <v>104963.50852</v>
      </c>
      <c r="S48" s="28">
        <f t="shared" si="74"/>
        <v>0</v>
      </c>
      <c r="T48" s="28">
        <f t="shared" si="74"/>
        <v>0</v>
      </c>
      <c r="U48" s="28">
        <f t="shared" si="74"/>
        <v>0</v>
      </c>
      <c r="V48" s="28">
        <f>SUM(W48:AD48)</f>
        <v>110487.90371</v>
      </c>
      <c r="W48" s="28">
        <f t="shared" si="74"/>
        <v>0</v>
      </c>
      <c r="X48" s="28">
        <f t="shared" si="74"/>
        <v>0</v>
      </c>
      <c r="Y48" s="28">
        <f t="shared" si="74"/>
        <v>0</v>
      </c>
      <c r="Z48" s="28">
        <f t="shared" si="74"/>
        <v>0</v>
      </c>
      <c r="AA48" s="28">
        <f t="shared" si="74"/>
        <v>110487.90371</v>
      </c>
      <c r="AB48" s="28">
        <f t="shared" si="74"/>
        <v>0</v>
      </c>
      <c r="AC48" s="28">
        <f t="shared" si="74"/>
        <v>0</v>
      </c>
      <c r="AD48" s="28">
        <f t="shared" si="74"/>
        <v>0</v>
      </c>
    </row>
    <row r="49" spans="1:30" ht="33" customHeight="1">
      <c r="A49" s="49" t="s">
        <v>43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68"/>
    </row>
    <row r="50" spans="1:30" ht="72" customHeight="1">
      <c r="A50" s="40" t="s">
        <v>44</v>
      </c>
      <c r="B50" s="47" t="s">
        <v>33</v>
      </c>
      <c r="C50" s="42" t="s">
        <v>14</v>
      </c>
      <c r="D50" s="28">
        <f>SUM(E50:L50)</f>
        <v>8667.50933</v>
      </c>
      <c r="E50" s="43">
        <v>0</v>
      </c>
      <c r="F50" s="43">
        <v>0</v>
      </c>
      <c r="G50" s="43">
        <v>0</v>
      </c>
      <c r="H50" s="43">
        <v>0</v>
      </c>
      <c r="I50" s="43">
        <v>8667.50933</v>
      </c>
      <c r="J50" s="43">
        <v>0</v>
      </c>
      <c r="K50" s="43">
        <v>0</v>
      </c>
      <c r="L50" s="43">
        <v>0</v>
      </c>
      <c r="M50" s="28">
        <f>SUM(N50:U50)</f>
        <v>164682.67727</v>
      </c>
      <c r="N50" s="43">
        <v>0</v>
      </c>
      <c r="O50" s="43">
        <v>0</v>
      </c>
      <c r="P50" s="43">
        <v>0</v>
      </c>
      <c r="Q50" s="43">
        <v>0</v>
      </c>
      <c r="R50" s="43">
        <v>164682.67727</v>
      </c>
      <c r="S50" s="43">
        <v>0</v>
      </c>
      <c r="T50" s="43">
        <v>0</v>
      </c>
      <c r="U50" s="43">
        <v>0</v>
      </c>
      <c r="V50" s="28">
        <f>SUM(W50:AD50)</f>
        <v>173350.1866</v>
      </c>
      <c r="W50" s="43">
        <f>E50+N50</f>
        <v>0</v>
      </c>
      <c r="X50" s="43">
        <f aca="true" t="shared" si="75" ref="X50:AD50">F50+O50</f>
        <v>0</v>
      </c>
      <c r="Y50" s="43">
        <f t="shared" si="75"/>
        <v>0</v>
      </c>
      <c r="Z50" s="43">
        <f t="shared" si="75"/>
        <v>0</v>
      </c>
      <c r="AA50" s="43">
        <f t="shared" si="75"/>
        <v>173350.1866</v>
      </c>
      <c r="AB50" s="43">
        <f t="shared" si="75"/>
        <v>0</v>
      </c>
      <c r="AC50" s="43">
        <f t="shared" si="75"/>
        <v>0</v>
      </c>
      <c r="AD50" s="43">
        <f t="shared" si="75"/>
        <v>0</v>
      </c>
    </row>
    <row r="51" spans="1:30" ht="71.25" customHeight="1">
      <c r="A51" s="27" t="s">
        <v>17</v>
      </c>
      <c r="B51" s="27"/>
      <c r="C51" s="27"/>
      <c r="D51" s="28">
        <f>SUM(E51:L51)</f>
        <v>8667.50933</v>
      </c>
      <c r="E51" s="28">
        <f>SUM(E50)</f>
        <v>0</v>
      </c>
      <c r="F51" s="28">
        <f aca="true" t="shared" si="76" ref="F51:AD51">SUM(F50)</f>
        <v>0</v>
      </c>
      <c r="G51" s="28">
        <f t="shared" si="76"/>
        <v>0</v>
      </c>
      <c r="H51" s="28">
        <f t="shared" si="76"/>
        <v>0</v>
      </c>
      <c r="I51" s="28">
        <f t="shared" si="76"/>
        <v>8667.50933</v>
      </c>
      <c r="J51" s="28">
        <f t="shared" si="76"/>
        <v>0</v>
      </c>
      <c r="K51" s="28">
        <f t="shared" si="76"/>
        <v>0</v>
      </c>
      <c r="L51" s="28">
        <f t="shared" si="76"/>
        <v>0</v>
      </c>
      <c r="M51" s="28">
        <f>SUM(N51:U51)</f>
        <v>164682.67727</v>
      </c>
      <c r="N51" s="28">
        <f t="shared" si="76"/>
        <v>0</v>
      </c>
      <c r="O51" s="28">
        <f t="shared" si="76"/>
        <v>0</v>
      </c>
      <c r="P51" s="28">
        <f t="shared" si="76"/>
        <v>0</v>
      </c>
      <c r="Q51" s="28">
        <f t="shared" si="76"/>
        <v>0</v>
      </c>
      <c r="R51" s="28">
        <f t="shared" si="76"/>
        <v>164682.67727</v>
      </c>
      <c r="S51" s="28">
        <f t="shared" si="76"/>
        <v>0</v>
      </c>
      <c r="T51" s="28">
        <f t="shared" si="76"/>
        <v>0</v>
      </c>
      <c r="U51" s="28">
        <f t="shared" si="76"/>
        <v>0</v>
      </c>
      <c r="V51" s="28">
        <f>SUM(W51:AD51)</f>
        <v>173350.1866</v>
      </c>
      <c r="W51" s="28">
        <f t="shared" si="76"/>
        <v>0</v>
      </c>
      <c r="X51" s="28">
        <f t="shared" si="76"/>
        <v>0</v>
      </c>
      <c r="Y51" s="28">
        <f t="shared" si="76"/>
        <v>0</v>
      </c>
      <c r="Z51" s="28">
        <f t="shared" si="76"/>
        <v>0</v>
      </c>
      <c r="AA51" s="28">
        <f t="shared" si="76"/>
        <v>173350.1866</v>
      </c>
      <c r="AB51" s="28">
        <f t="shared" si="76"/>
        <v>0</v>
      </c>
      <c r="AC51" s="28">
        <f t="shared" si="76"/>
        <v>0</v>
      </c>
      <c r="AD51" s="28">
        <f t="shared" si="76"/>
        <v>0</v>
      </c>
    </row>
    <row r="52" spans="1:30" ht="30" customHeight="1">
      <c r="A52" s="48" t="s">
        <v>45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1:30" ht="78.75" customHeight="1">
      <c r="A53" s="40" t="s">
        <v>46</v>
      </c>
      <c r="B53" s="47" t="s">
        <v>33</v>
      </c>
      <c r="C53" s="42" t="s">
        <v>14</v>
      </c>
      <c r="D53" s="28">
        <f>SUM(E53:L53)</f>
        <v>4303.73657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4303.73657</v>
      </c>
      <c r="K53" s="43">
        <v>0</v>
      </c>
      <c r="L53" s="43">
        <v>0</v>
      </c>
      <c r="M53" s="28">
        <f>SUM(N53:U53)</f>
        <v>81770.99491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81770.99491</v>
      </c>
      <c r="T53" s="43">
        <v>0</v>
      </c>
      <c r="U53" s="43">
        <v>0</v>
      </c>
      <c r="V53" s="28">
        <f>SUM(W53:AD53)</f>
        <v>86074.73147999999</v>
      </c>
      <c r="W53" s="43">
        <f>E53+N53</f>
        <v>0</v>
      </c>
      <c r="X53" s="43">
        <f aca="true" t="shared" si="77" ref="X53:AD53">F53+O53</f>
        <v>0</v>
      </c>
      <c r="Y53" s="43">
        <f t="shared" si="77"/>
        <v>0</v>
      </c>
      <c r="Z53" s="43">
        <f t="shared" si="77"/>
        <v>0</v>
      </c>
      <c r="AA53" s="43">
        <f t="shared" si="77"/>
        <v>0</v>
      </c>
      <c r="AB53" s="43">
        <f t="shared" si="77"/>
        <v>86074.73147999999</v>
      </c>
      <c r="AC53" s="43">
        <f t="shared" si="77"/>
        <v>0</v>
      </c>
      <c r="AD53" s="43">
        <f t="shared" si="77"/>
        <v>0</v>
      </c>
    </row>
    <row r="54" spans="1:30" ht="96" customHeight="1">
      <c r="A54" s="27" t="s">
        <v>17</v>
      </c>
      <c r="B54" s="27"/>
      <c r="C54" s="27"/>
      <c r="D54" s="28">
        <f>SUM(E54:L54)</f>
        <v>4303.73657</v>
      </c>
      <c r="E54" s="28">
        <f>SUM(E53)</f>
        <v>0</v>
      </c>
      <c r="F54" s="28">
        <f aca="true" t="shared" si="78" ref="F54:AD54">SUM(F53)</f>
        <v>0</v>
      </c>
      <c r="G54" s="28">
        <f t="shared" si="78"/>
        <v>0</v>
      </c>
      <c r="H54" s="28">
        <f t="shared" si="78"/>
        <v>0</v>
      </c>
      <c r="I54" s="28">
        <f t="shared" si="78"/>
        <v>0</v>
      </c>
      <c r="J54" s="28">
        <f t="shared" si="78"/>
        <v>4303.73657</v>
      </c>
      <c r="K54" s="28">
        <f t="shared" si="78"/>
        <v>0</v>
      </c>
      <c r="L54" s="28">
        <f t="shared" si="78"/>
        <v>0</v>
      </c>
      <c r="M54" s="28">
        <f>SUM(N54:U54)</f>
        <v>81770.99491</v>
      </c>
      <c r="N54" s="28">
        <f t="shared" si="78"/>
        <v>0</v>
      </c>
      <c r="O54" s="28">
        <f t="shared" si="78"/>
        <v>0</v>
      </c>
      <c r="P54" s="28">
        <f t="shared" si="78"/>
        <v>0</v>
      </c>
      <c r="Q54" s="28">
        <f t="shared" si="78"/>
        <v>0</v>
      </c>
      <c r="R54" s="28">
        <f t="shared" si="78"/>
        <v>0</v>
      </c>
      <c r="S54" s="28">
        <f t="shared" si="78"/>
        <v>81770.99491</v>
      </c>
      <c r="T54" s="28">
        <f t="shared" si="78"/>
        <v>0</v>
      </c>
      <c r="U54" s="28">
        <f t="shared" si="78"/>
        <v>0</v>
      </c>
      <c r="V54" s="28">
        <f>SUM(W54:AD54)</f>
        <v>86074.73147999999</v>
      </c>
      <c r="W54" s="28">
        <f t="shared" si="78"/>
        <v>0</v>
      </c>
      <c r="X54" s="28">
        <f t="shared" si="78"/>
        <v>0</v>
      </c>
      <c r="Y54" s="28">
        <f t="shared" si="78"/>
        <v>0</v>
      </c>
      <c r="Z54" s="28">
        <f t="shared" si="78"/>
        <v>0</v>
      </c>
      <c r="AA54" s="28">
        <f t="shared" si="78"/>
        <v>0</v>
      </c>
      <c r="AB54" s="28">
        <f t="shared" si="78"/>
        <v>86074.73147999999</v>
      </c>
      <c r="AC54" s="28">
        <f t="shared" si="78"/>
        <v>0</v>
      </c>
      <c r="AD54" s="28">
        <f t="shared" si="78"/>
        <v>0</v>
      </c>
    </row>
    <row r="55" spans="1:30" ht="30" customHeight="1">
      <c r="A55" s="48" t="s">
        <v>47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</row>
    <row r="56" spans="1:30" ht="79.5" customHeight="1">
      <c r="A56" s="40" t="s">
        <v>48</v>
      </c>
      <c r="B56" s="47" t="s">
        <v>33</v>
      </c>
      <c r="C56" s="42" t="s">
        <v>14</v>
      </c>
      <c r="D56" s="28">
        <f>SUM(E56:L56)</f>
        <v>10000.71409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10000.71409</v>
      </c>
      <c r="K56" s="43">
        <v>0</v>
      </c>
      <c r="L56" s="43">
        <v>0</v>
      </c>
      <c r="M56" s="28">
        <f>SUM(N56:U56)</f>
        <v>190013.56767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190013.56767</v>
      </c>
      <c r="T56" s="43">
        <v>0</v>
      </c>
      <c r="U56" s="43">
        <v>0</v>
      </c>
      <c r="V56" s="28">
        <f>SUM(W56:AD56)</f>
        <v>200014.28175999998</v>
      </c>
      <c r="W56" s="43">
        <f>E56+N56</f>
        <v>0</v>
      </c>
      <c r="X56" s="43">
        <f aca="true" t="shared" si="79" ref="X56:AD56">F56+O56</f>
        <v>0</v>
      </c>
      <c r="Y56" s="43">
        <f t="shared" si="79"/>
        <v>0</v>
      </c>
      <c r="Z56" s="43">
        <f t="shared" si="79"/>
        <v>0</v>
      </c>
      <c r="AA56" s="43">
        <f t="shared" si="79"/>
        <v>0</v>
      </c>
      <c r="AB56" s="43">
        <f t="shared" si="79"/>
        <v>200014.28175999998</v>
      </c>
      <c r="AC56" s="43">
        <f t="shared" si="79"/>
        <v>0</v>
      </c>
      <c r="AD56" s="43">
        <f t="shared" si="79"/>
        <v>0</v>
      </c>
    </row>
    <row r="57" spans="1:30" ht="77.25" customHeight="1">
      <c r="A57" s="27" t="s">
        <v>17</v>
      </c>
      <c r="B57" s="27"/>
      <c r="C57" s="27"/>
      <c r="D57" s="28">
        <f>SUM(E57:L57)</f>
        <v>10000.71409</v>
      </c>
      <c r="E57" s="28">
        <f>SUM(E56)</f>
        <v>0</v>
      </c>
      <c r="F57" s="28">
        <f aca="true" t="shared" si="80" ref="F57:AD57">SUM(F56)</f>
        <v>0</v>
      </c>
      <c r="G57" s="28">
        <f t="shared" si="80"/>
        <v>0</v>
      </c>
      <c r="H57" s="28">
        <f t="shared" si="80"/>
        <v>0</v>
      </c>
      <c r="I57" s="28">
        <f t="shared" si="80"/>
        <v>0</v>
      </c>
      <c r="J57" s="28">
        <f t="shared" si="80"/>
        <v>10000.71409</v>
      </c>
      <c r="K57" s="28">
        <f t="shared" si="80"/>
        <v>0</v>
      </c>
      <c r="L57" s="28">
        <f t="shared" si="80"/>
        <v>0</v>
      </c>
      <c r="M57" s="28">
        <f>SUM(N57:U57)</f>
        <v>190013.56767</v>
      </c>
      <c r="N57" s="28">
        <f t="shared" si="80"/>
        <v>0</v>
      </c>
      <c r="O57" s="28">
        <f t="shared" si="80"/>
        <v>0</v>
      </c>
      <c r="P57" s="28">
        <f t="shared" si="80"/>
        <v>0</v>
      </c>
      <c r="Q57" s="28">
        <f t="shared" si="80"/>
        <v>0</v>
      </c>
      <c r="R57" s="28">
        <f t="shared" si="80"/>
        <v>0</v>
      </c>
      <c r="S57" s="28">
        <f t="shared" si="80"/>
        <v>190013.56767</v>
      </c>
      <c r="T57" s="28">
        <f t="shared" si="80"/>
        <v>0</v>
      </c>
      <c r="U57" s="28">
        <f t="shared" si="80"/>
        <v>0</v>
      </c>
      <c r="V57" s="28">
        <f>SUM(W57:AD57)</f>
        <v>200014.28175999998</v>
      </c>
      <c r="W57" s="28">
        <f t="shared" si="80"/>
        <v>0</v>
      </c>
      <c r="X57" s="28">
        <f t="shared" si="80"/>
        <v>0</v>
      </c>
      <c r="Y57" s="28">
        <f t="shared" si="80"/>
        <v>0</v>
      </c>
      <c r="Z57" s="28">
        <f t="shared" si="80"/>
        <v>0</v>
      </c>
      <c r="AA57" s="28">
        <f t="shared" si="80"/>
        <v>0</v>
      </c>
      <c r="AB57" s="28">
        <f t="shared" si="80"/>
        <v>200014.28175999998</v>
      </c>
      <c r="AC57" s="28">
        <f t="shared" si="80"/>
        <v>0</v>
      </c>
      <c r="AD57" s="28">
        <f t="shared" si="80"/>
        <v>0</v>
      </c>
    </row>
    <row r="58" spans="1:30" ht="33" customHeight="1">
      <c r="A58" s="48" t="s">
        <v>49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</row>
    <row r="59" spans="1:30" ht="84" customHeight="1">
      <c r="A59" s="40" t="s">
        <v>50</v>
      </c>
      <c r="B59" s="47" t="s">
        <v>33</v>
      </c>
      <c r="C59" s="42" t="s">
        <v>14</v>
      </c>
      <c r="D59" s="28">
        <f>SUM(E59:L59)</f>
        <v>9769.52795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9769.52795</v>
      </c>
      <c r="K59" s="43">
        <v>0</v>
      </c>
      <c r="L59" s="43">
        <v>0</v>
      </c>
      <c r="M59" s="28">
        <f>SUM(N59:U59)</f>
        <v>185621.03113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185621.03113</v>
      </c>
      <c r="T59" s="43">
        <v>0</v>
      </c>
      <c r="U59" s="43">
        <v>0</v>
      </c>
      <c r="V59" s="28">
        <f>SUM(W59:AD59)</f>
        <v>195390.55907999998</v>
      </c>
      <c r="W59" s="43">
        <f>E59+N59</f>
        <v>0</v>
      </c>
      <c r="X59" s="43">
        <f aca="true" t="shared" si="81" ref="X59:AD59">F59+O59</f>
        <v>0</v>
      </c>
      <c r="Y59" s="43">
        <f t="shared" si="81"/>
        <v>0</v>
      </c>
      <c r="Z59" s="43">
        <f t="shared" si="81"/>
        <v>0</v>
      </c>
      <c r="AA59" s="43">
        <f t="shared" si="81"/>
        <v>0</v>
      </c>
      <c r="AB59" s="43">
        <f t="shared" si="81"/>
        <v>195390.55907999998</v>
      </c>
      <c r="AC59" s="43">
        <f t="shared" si="81"/>
        <v>0</v>
      </c>
      <c r="AD59" s="43">
        <f t="shared" si="81"/>
        <v>0</v>
      </c>
    </row>
    <row r="60" spans="1:30" ht="78" customHeight="1">
      <c r="A60" s="27" t="s">
        <v>17</v>
      </c>
      <c r="B60" s="27"/>
      <c r="C60" s="27"/>
      <c r="D60" s="28">
        <f>SUM(E60:L60)</f>
        <v>9769.52795</v>
      </c>
      <c r="E60" s="28">
        <f>SUM(E59)</f>
        <v>0</v>
      </c>
      <c r="F60" s="28">
        <f aca="true" t="shared" si="82" ref="F60:AD60">SUM(F59)</f>
        <v>0</v>
      </c>
      <c r="G60" s="28">
        <f t="shared" si="82"/>
        <v>0</v>
      </c>
      <c r="H60" s="28">
        <f t="shared" si="82"/>
        <v>0</v>
      </c>
      <c r="I60" s="28">
        <f t="shared" si="82"/>
        <v>0</v>
      </c>
      <c r="J60" s="28">
        <f t="shared" si="82"/>
        <v>9769.52795</v>
      </c>
      <c r="K60" s="28">
        <f t="shared" si="82"/>
        <v>0</v>
      </c>
      <c r="L60" s="28">
        <f t="shared" si="82"/>
        <v>0</v>
      </c>
      <c r="M60" s="28">
        <f>SUM(N60:U60)</f>
        <v>185621.03113</v>
      </c>
      <c r="N60" s="28">
        <f t="shared" si="82"/>
        <v>0</v>
      </c>
      <c r="O60" s="28">
        <f t="shared" si="82"/>
        <v>0</v>
      </c>
      <c r="P60" s="28">
        <f t="shared" si="82"/>
        <v>0</v>
      </c>
      <c r="Q60" s="28">
        <f t="shared" si="82"/>
        <v>0</v>
      </c>
      <c r="R60" s="28">
        <f t="shared" si="82"/>
        <v>0</v>
      </c>
      <c r="S60" s="28">
        <f t="shared" si="82"/>
        <v>185621.03113</v>
      </c>
      <c r="T60" s="28">
        <f t="shared" si="82"/>
        <v>0</v>
      </c>
      <c r="U60" s="28">
        <f t="shared" si="82"/>
        <v>0</v>
      </c>
      <c r="V60" s="28">
        <f>SUM(W60:AD60)</f>
        <v>195390.55907999998</v>
      </c>
      <c r="W60" s="28">
        <f t="shared" si="82"/>
        <v>0</v>
      </c>
      <c r="X60" s="28">
        <f t="shared" si="82"/>
        <v>0</v>
      </c>
      <c r="Y60" s="28">
        <f t="shared" si="82"/>
        <v>0</v>
      </c>
      <c r="Z60" s="28">
        <f t="shared" si="82"/>
        <v>0</v>
      </c>
      <c r="AA60" s="28">
        <f t="shared" si="82"/>
        <v>0</v>
      </c>
      <c r="AB60" s="28">
        <f t="shared" si="82"/>
        <v>195390.55907999998</v>
      </c>
      <c r="AC60" s="28">
        <f t="shared" si="82"/>
        <v>0</v>
      </c>
      <c r="AD60" s="28">
        <f t="shared" si="82"/>
        <v>0</v>
      </c>
    </row>
    <row r="61" spans="1:30" ht="32.25" customHeight="1">
      <c r="A61" s="48" t="s">
        <v>51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1:30" ht="70.5" customHeight="1">
      <c r="A62" s="40" t="s">
        <v>52</v>
      </c>
      <c r="B62" s="47" t="s">
        <v>33</v>
      </c>
      <c r="C62" s="42" t="s">
        <v>14</v>
      </c>
      <c r="D62" s="28">
        <f>SUM(E62:L62)</f>
        <v>5213.17077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5213.17077</v>
      </c>
      <c r="K62" s="43">
        <v>0</v>
      </c>
      <c r="L62" s="43">
        <v>0</v>
      </c>
      <c r="M62" s="28">
        <f>SUM(N62:U62)</f>
        <v>99050.24463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99050.24463</v>
      </c>
      <c r="T62" s="43">
        <v>0</v>
      </c>
      <c r="U62" s="43">
        <v>0</v>
      </c>
      <c r="V62" s="28">
        <f>SUM(W62:AD62)</f>
        <v>104263.4154</v>
      </c>
      <c r="W62" s="43">
        <f>E62+N62</f>
        <v>0</v>
      </c>
      <c r="X62" s="43">
        <f aca="true" t="shared" si="83" ref="X62:AD62">F62+O62</f>
        <v>0</v>
      </c>
      <c r="Y62" s="43">
        <f t="shared" si="83"/>
        <v>0</v>
      </c>
      <c r="Z62" s="43">
        <f t="shared" si="83"/>
        <v>0</v>
      </c>
      <c r="AA62" s="43">
        <f t="shared" si="83"/>
        <v>0</v>
      </c>
      <c r="AB62" s="43">
        <f t="shared" si="83"/>
        <v>104263.4154</v>
      </c>
      <c r="AC62" s="43">
        <f t="shared" si="83"/>
        <v>0</v>
      </c>
      <c r="AD62" s="43">
        <f t="shared" si="83"/>
        <v>0</v>
      </c>
    </row>
    <row r="63" spans="1:30" ht="77.25" customHeight="1">
      <c r="A63" s="27" t="s">
        <v>17</v>
      </c>
      <c r="B63" s="27"/>
      <c r="C63" s="27"/>
      <c r="D63" s="28">
        <f>SUM(E63:L63)</f>
        <v>5213.17077</v>
      </c>
      <c r="E63" s="28">
        <f>SUM(E62)</f>
        <v>0</v>
      </c>
      <c r="F63" s="28">
        <f aca="true" t="shared" si="84" ref="F63:AD63">SUM(F62)</f>
        <v>0</v>
      </c>
      <c r="G63" s="28">
        <f t="shared" si="84"/>
        <v>0</v>
      </c>
      <c r="H63" s="28">
        <f t="shared" si="84"/>
        <v>0</v>
      </c>
      <c r="I63" s="28">
        <f t="shared" si="84"/>
        <v>0</v>
      </c>
      <c r="J63" s="28">
        <f t="shared" si="84"/>
        <v>5213.17077</v>
      </c>
      <c r="K63" s="28">
        <f t="shared" si="84"/>
        <v>0</v>
      </c>
      <c r="L63" s="28">
        <f t="shared" si="84"/>
        <v>0</v>
      </c>
      <c r="M63" s="28">
        <f>SUM(N63:U63)</f>
        <v>99050.24463</v>
      </c>
      <c r="N63" s="28">
        <f t="shared" si="84"/>
        <v>0</v>
      </c>
      <c r="O63" s="28">
        <f t="shared" si="84"/>
        <v>0</v>
      </c>
      <c r="P63" s="28">
        <f t="shared" si="84"/>
        <v>0</v>
      </c>
      <c r="Q63" s="28">
        <f t="shared" si="84"/>
        <v>0</v>
      </c>
      <c r="R63" s="28">
        <f t="shared" si="84"/>
        <v>0</v>
      </c>
      <c r="S63" s="28">
        <f t="shared" si="84"/>
        <v>99050.24463</v>
      </c>
      <c r="T63" s="28">
        <f t="shared" si="84"/>
        <v>0</v>
      </c>
      <c r="U63" s="28">
        <f t="shared" si="84"/>
        <v>0</v>
      </c>
      <c r="V63" s="28">
        <f>SUM(W63:AD63)</f>
        <v>104263.4154</v>
      </c>
      <c r="W63" s="28">
        <f t="shared" si="84"/>
        <v>0</v>
      </c>
      <c r="X63" s="28">
        <f t="shared" si="84"/>
        <v>0</v>
      </c>
      <c r="Y63" s="28">
        <f t="shared" si="84"/>
        <v>0</v>
      </c>
      <c r="Z63" s="28">
        <f t="shared" si="84"/>
        <v>0</v>
      </c>
      <c r="AA63" s="28">
        <f t="shared" si="84"/>
        <v>0</v>
      </c>
      <c r="AB63" s="28">
        <f t="shared" si="84"/>
        <v>104263.4154</v>
      </c>
      <c r="AC63" s="28">
        <f t="shared" si="84"/>
        <v>0</v>
      </c>
      <c r="AD63" s="28">
        <f t="shared" si="84"/>
        <v>0</v>
      </c>
    </row>
    <row r="64" spans="1:30" ht="27" customHeight="1">
      <c r="A64" s="34" t="s">
        <v>53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66"/>
    </row>
    <row r="65" spans="1:30" ht="106.5" customHeight="1">
      <c r="A65" s="22" t="s">
        <v>54</v>
      </c>
      <c r="B65" s="30" t="s">
        <v>55</v>
      </c>
      <c r="C65" s="24" t="s">
        <v>14</v>
      </c>
      <c r="D65" s="32">
        <f>SUM(E65:L65)</f>
        <v>1134</v>
      </c>
      <c r="E65" s="33">
        <v>0</v>
      </c>
      <c r="F65" s="33">
        <v>0</v>
      </c>
      <c r="G65" s="33">
        <v>0</v>
      </c>
      <c r="H65" s="33">
        <v>0</v>
      </c>
      <c r="I65" s="33">
        <v>1134</v>
      </c>
      <c r="J65" s="33">
        <v>0</v>
      </c>
      <c r="K65" s="33">
        <v>0</v>
      </c>
      <c r="L65" s="33">
        <v>0</v>
      </c>
      <c r="M65" s="32">
        <f>SUM(N65:U65)</f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2">
        <f>SUM(W65:AD65)</f>
        <v>1134</v>
      </c>
      <c r="W65" s="33">
        <f>E65+N65</f>
        <v>0</v>
      </c>
      <c r="X65" s="33">
        <f>F65+O65</f>
        <v>0</v>
      </c>
      <c r="Y65" s="33">
        <f aca="true" t="shared" si="85" ref="Y65:AD65">G65+P65</f>
        <v>0</v>
      </c>
      <c r="Z65" s="33">
        <f t="shared" si="85"/>
        <v>0</v>
      </c>
      <c r="AA65" s="33">
        <f t="shared" si="85"/>
        <v>1134</v>
      </c>
      <c r="AB65" s="33">
        <f t="shared" si="85"/>
        <v>0</v>
      </c>
      <c r="AC65" s="33">
        <f t="shared" si="85"/>
        <v>0</v>
      </c>
      <c r="AD65" s="33">
        <f t="shared" si="85"/>
        <v>0</v>
      </c>
    </row>
    <row r="66" spans="1:30" ht="77.25" customHeight="1">
      <c r="A66" s="22" t="s">
        <v>56</v>
      </c>
      <c r="B66" s="23" t="s">
        <v>33</v>
      </c>
      <c r="C66" s="24" t="s">
        <v>14</v>
      </c>
      <c r="D66" s="32">
        <f>SUM(E66:L66)</f>
        <v>3591.81134</v>
      </c>
      <c r="E66" s="33">
        <v>0</v>
      </c>
      <c r="F66" s="33">
        <v>0</v>
      </c>
      <c r="G66" s="33">
        <v>0</v>
      </c>
      <c r="H66" s="33">
        <v>0</v>
      </c>
      <c r="I66" s="33">
        <v>3591.81134</v>
      </c>
      <c r="J66" s="33">
        <v>0</v>
      </c>
      <c r="K66" s="33">
        <v>0</v>
      </c>
      <c r="L66" s="33">
        <v>0</v>
      </c>
      <c r="M66" s="32">
        <f>SUM(N66:U66)</f>
        <v>68244.4154</v>
      </c>
      <c r="N66" s="33">
        <v>0</v>
      </c>
      <c r="O66" s="33">
        <v>0</v>
      </c>
      <c r="P66" s="33">
        <v>0</v>
      </c>
      <c r="Q66" s="33">
        <v>0</v>
      </c>
      <c r="R66" s="33">
        <v>68244.4154</v>
      </c>
      <c r="S66" s="33">
        <v>0</v>
      </c>
      <c r="T66" s="33">
        <v>0</v>
      </c>
      <c r="U66" s="33">
        <v>0</v>
      </c>
      <c r="V66" s="32">
        <f>SUM(W66:AD66)</f>
        <v>71836.22674</v>
      </c>
      <c r="W66" s="33">
        <f>E66+N66</f>
        <v>0</v>
      </c>
      <c r="X66" s="33">
        <f>F66+O66</f>
        <v>0</v>
      </c>
      <c r="Y66" s="33">
        <f aca="true" t="shared" si="86" ref="Y66">G66+P66</f>
        <v>0</v>
      </c>
      <c r="Z66" s="33">
        <f aca="true" t="shared" si="87" ref="Z66">H66+Q66</f>
        <v>0</v>
      </c>
      <c r="AA66" s="33">
        <f aca="true" t="shared" si="88" ref="AA66">I66+R66</f>
        <v>71836.22674</v>
      </c>
      <c r="AB66" s="33">
        <f aca="true" t="shared" si="89" ref="AB66">J66+S66</f>
        <v>0</v>
      </c>
      <c r="AC66" s="33">
        <f aca="true" t="shared" si="90" ref="AC66">K66+T66</f>
        <v>0</v>
      </c>
      <c r="AD66" s="33">
        <f aca="true" t="shared" si="91" ref="AD66">L66+U66</f>
        <v>0</v>
      </c>
    </row>
    <row r="67" spans="1:30" ht="77.25" customHeight="1">
      <c r="A67" s="27" t="s">
        <v>17</v>
      </c>
      <c r="B67" s="27"/>
      <c r="C67" s="27"/>
      <c r="D67" s="28">
        <f>SUM(E67:L67)</f>
        <v>4725.81134</v>
      </c>
      <c r="E67" s="28">
        <f>SUM(E65:E66)</f>
        <v>0</v>
      </c>
      <c r="F67" s="28">
        <f aca="true" t="shared" si="92" ref="F67:L67">SUM(F65:F66)</f>
        <v>0</v>
      </c>
      <c r="G67" s="28">
        <f t="shared" si="92"/>
        <v>0</v>
      </c>
      <c r="H67" s="28">
        <f t="shared" si="92"/>
        <v>0</v>
      </c>
      <c r="I67" s="28">
        <f t="shared" si="92"/>
        <v>4725.81134</v>
      </c>
      <c r="J67" s="28">
        <f t="shared" si="92"/>
        <v>0</v>
      </c>
      <c r="K67" s="28">
        <f t="shared" si="92"/>
        <v>0</v>
      </c>
      <c r="L67" s="28">
        <f t="shared" si="92"/>
        <v>0</v>
      </c>
      <c r="M67" s="28">
        <f>SUM(N67:U67)</f>
        <v>68244.4154</v>
      </c>
      <c r="N67" s="28">
        <f>SUM(N65:N66)</f>
        <v>0</v>
      </c>
      <c r="O67" s="28">
        <f aca="true" t="shared" si="93" ref="O67:U67">SUM(O65:O66)</f>
        <v>0</v>
      </c>
      <c r="P67" s="28">
        <f t="shared" si="93"/>
        <v>0</v>
      </c>
      <c r="Q67" s="28">
        <f t="shared" si="93"/>
        <v>0</v>
      </c>
      <c r="R67" s="28">
        <f t="shared" si="93"/>
        <v>68244.4154</v>
      </c>
      <c r="S67" s="28">
        <f t="shared" si="93"/>
        <v>0</v>
      </c>
      <c r="T67" s="28">
        <f t="shared" si="93"/>
        <v>0</v>
      </c>
      <c r="U67" s="28">
        <f t="shared" si="93"/>
        <v>0</v>
      </c>
      <c r="V67" s="28">
        <f>SUM(W67:AD67)</f>
        <v>72970.22674</v>
      </c>
      <c r="W67" s="28">
        <f>SUM(W65:W66)</f>
        <v>0</v>
      </c>
      <c r="X67" s="28">
        <f aca="true" t="shared" si="94" ref="X67:AD67">SUM(X65:X66)</f>
        <v>0</v>
      </c>
      <c r="Y67" s="28">
        <f t="shared" si="94"/>
        <v>0</v>
      </c>
      <c r="Z67" s="28">
        <f t="shared" si="94"/>
        <v>0</v>
      </c>
      <c r="AA67" s="28">
        <f t="shared" si="94"/>
        <v>72970.22674</v>
      </c>
      <c r="AB67" s="28">
        <f t="shared" si="94"/>
        <v>0</v>
      </c>
      <c r="AC67" s="28">
        <f t="shared" si="94"/>
        <v>0</v>
      </c>
      <c r="AD67" s="28">
        <f t="shared" si="94"/>
        <v>0</v>
      </c>
    </row>
    <row r="68" spans="1:30" ht="33.75" customHeight="1">
      <c r="A68" s="70" t="s">
        <v>57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81"/>
    </row>
    <row r="69" spans="1:30" ht="92.25" customHeight="1">
      <c r="A69" s="22" t="s">
        <v>58</v>
      </c>
      <c r="B69" s="30" t="s">
        <v>59</v>
      </c>
      <c r="C69" s="24" t="s">
        <v>14</v>
      </c>
      <c r="D69" s="25">
        <f aca="true" t="shared" si="95" ref="D69:D74">SUM(E69:L69)</f>
        <v>600</v>
      </c>
      <c r="E69" s="26">
        <v>0</v>
      </c>
      <c r="F69" s="26">
        <v>600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5">
        <f aca="true" t="shared" si="96" ref="M69:M74">SUM(N69:U69)</f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5">
        <f>SUM(W69:AD69)</f>
        <v>600</v>
      </c>
      <c r="W69" s="26">
        <f>E69+N69</f>
        <v>0</v>
      </c>
      <c r="X69" s="26">
        <f aca="true" t="shared" si="97" ref="X69:AD69">F69+O69</f>
        <v>600</v>
      </c>
      <c r="Y69" s="26">
        <f t="shared" si="97"/>
        <v>0</v>
      </c>
      <c r="Z69" s="26">
        <f t="shared" si="97"/>
        <v>0</v>
      </c>
      <c r="AA69" s="26">
        <f t="shared" si="97"/>
        <v>0</v>
      </c>
      <c r="AB69" s="26">
        <f t="shared" si="97"/>
        <v>0</v>
      </c>
      <c r="AC69" s="26">
        <f t="shared" si="97"/>
        <v>0</v>
      </c>
      <c r="AD69" s="26">
        <f t="shared" si="97"/>
        <v>0</v>
      </c>
    </row>
    <row r="70" spans="1:30" ht="83.25" customHeight="1">
      <c r="A70" s="22" t="s">
        <v>60</v>
      </c>
      <c r="B70" s="30" t="s">
        <v>61</v>
      </c>
      <c r="C70" s="24" t="s">
        <v>14</v>
      </c>
      <c r="D70" s="32">
        <f t="shared" si="95"/>
        <v>3000</v>
      </c>
      <c r="E70" s="33">
        <v>0</v>
      </c>
      <c r="F70" s="33">
        <v>3000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2">
        <f t="shared" si="96"/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2">
        <f>SUM(W70:AD70)</f>
        <v>3000</v>
      </c>
      <c r="W70" s="33">
        <f>E70+N70</f>
        <v>0</v>
      </c>
      <c r="X70" s="33">
        <f aca="true" t="shared" si="98" ref="X70:AD70">F70+O70</f>
        <v>3000</v>
      </c>
      <c r="Y70" s="33">
        <f t="shared" si="98"/>
        <v>0</v>
      </c>
      <c r="Z70" s="33">
        <f t="shared" si="98"/>
        <v>0</v>
      </c>
      <c r="AA70" s="33">
        <f t="shared" si="98"/>
        <v>0</v>
      </c>
      <c r="AB70" s="33">
        <f t="shared" si="98"/>
        <v>0</v>
      </c>
      <c r="AC70" s="33">
        <f t="shared" si="98"/>
        <v>0</v>
      </c>
      <c r="AD70" s="33">
        <f t="shared" si="98"/>
        <v>0</v>
      </c>
    </row>
    <row r="71" spans="1:30" ht="77.25" customHeight="1">
      <c r="A71" s="22" t="s">
        <v>62</v>
      </c>
      <c r="B71" s="23" t="s">
        <v>33</v>
      </c>
      <c r="C71" s="24" t="s">
        <v>14</v>
      </c>
      <c r="D71" s="32">
        <f t="shared" si="95"/>
        <v>0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2">
        <f t="shared" si="96"/>
        <v>5000</v>
      </c>
      <c r="N71" s="33">
        <v>0</v>
      </c>
      <c r="O71" s="33">
        <v>0</v>
      </c>
      <c r="P71" s="33">
        <v>0</v>
      </c>
      <c r="Q71" s="33">
        <v>0</v>
      </c>
      <c r="R71" s="33">
        <v>5000</v>
      </c>
      <c r="S71" s="33">
        <v>0</v>
      </c>
      <c r="T71" s="33">
        <v>0</v>
      </c>
      <c r="U71" s="33">
        <v>0</v>
      </c>
      <c r="V71" s="32">
        <f aca="true" t="shared" si="99" ref="V71:V74">SUM(W71:AD71)</f>
        <v>5000</v>
      </c>
      <c r="W71" s="33">
        <f>E71+N71</f>
        <v>0</v>
      </c>
      <c r="X71" s="33">
        <f aca="true" t="shared" si="100" ref="X71">F71+O71</f>
        <v>0</v>
      </c>
      <c r="Y71" s="33">
        <f aca="true" t="shared" si="101" ref="Y71">G71+P71</f>
        <v>0</v>
      </c>
      <c r="Z71" s="33">
        <f aca="true" t="shared" si="102" ref="Z71">H71+Q71</f>
        <v>0</v>
      </c>
      <c r="AA71" s="33">
        <f aca="true" t="shared" si="103" ref="AA71">I71+R71</f>
        <v>5000</v>
      </c>
      <c r="AB71" s="33">
        <f aca="true" t="shared" si="104" ref="AB71">J71+S71</f>
        <v>0</v>
      </c>
      <c r="AC71" s="33">
        <f aca="true" t="shared" si="105" ref="AC71">K71+T71</f>
        <v>0</v>
      </c>
      <c r="AD71" s="33">
        <f aca="true" t="shared" si="106" ref="AD71">L71+U71</f>
        <v>0</v>
      </c>
    </row>
    <row r="72" spans="1:30" ht="77.25" customHeight="1">
      <c r="A72" s="27" t="s">
        <v>17</v>
      </c>
      <c r="B72" s="27"/>
      <c r="C72" s="27"/>
      <c r="D72" s="28">
        <f t="shared" si="95"/>
        <v>3600</v>
      </c>
      <c r="E72" s="28">
        <f>SUM(E69:E71)</f>
        <v>0</v>
      </c>
      <c r="F72" s="28">
        <f aca="true" t="shared" si="107" ref="F72:L72">SUM(F69:F71)</f>
        <v>3600</v>
      </c>
      <c r="G72" s="28">
        <f t="shared" si="107"/>
        <v>0</v>
      </c>
      <c r="H72" s="28">
        <f t="shared" si="107"/>
        <v>0</v>
      </c>
      <c r="I72" s="28">
        <f t="shared" si="107"/>
        <v>0</v>
      </c>
      <c r="J72" s="28">
        <f t="shared" si="107"/>
        <v>0</v>
      </c>
      <c r="K72" s="28">
        <f t="shared" si="107"/>
        <v>0</v>
      </c>
      <c r="L72" s="28">
        <f t="shared" si="107"/>
        <v>0</v>
      </c>
      <c r="M72" s="28">
        <f t="shared" si="96"/>
        <v>5000</v>
      </c>
      <c r="N72" s="28">
        <f>SUM(N69:N71)</f>
        <v>0</v>
      </c>
      <c r="O72" s="28">
        <f aca="true" t="shared" si="108" ref="O72:U72">SUM(O69:O71)</f>
        <v>0</v>
      </c>
      <c r="P72" s="28">
        <f t="shared" si="108"/>
        <v>0</v>
      </c>
      <c r="Q72" s="28">
        <f t="shared" si="108"/>
        <v>0</v>
      </c>
      <c r="R72" s="28">
        <f t="shared" si="108"/>
        <v>5000</v>
      </c>
      <c r="S72" s="28">
        <f t="shared" si="108"/>
        <v>0</v>
      </c>
      <c r="T72" s="28">
        <f t="shared" si="108"/>
        <v>0</v>
      </c>
      <c r="U72" s="28">
        <f t="shared" si="108"/>
        <v>0</v>
      </c>
      <c r="V72" s="28">
        <f t="shared" si="99"/>
        <v>8600</v>
      </c>
      <c r="W72" s="28">
        <f>SUM(W69:W71)</f>
        <v>0</v>
      </c>
      <c r="X72" s="28">
        <f aca="true" t="shared" si="109" ref="X72:AD72">SUM(X69:X71)</f>
        <v>3600</v>
      </c>
      <c r="Y72" s="28">
        <f t="shared" si="109"/>
        <v>0</v>
      </c>
      <c r="Z72" s="28">
        <f t="shared" si="109"/>
        <v>0</v>
      </c>
      <c r="AA72" s="28">
        <f t="shared" si="109"/>
        <v>5000</v>
      </c>
      <c r="AB72" s="28">
        <f t="shared" si="109"/>
        <v>0</v>
      </c>
      <c r="AC72" s="28">
        <f t="shared" si="109"/>
        <v>0</v>
      </c>
      <c r="AD72" s="28">
        <f t="shared" si="109"/>
        <v>0</v>
      </c>
    </row>
    <row r="73" spans="1:33" ht="83.25" customHeight="1">
      <c r="A73" s="72" t="s">
        <v>27</v>
      </c>
      <c r="B73" s="72"/>
      <c r="C73" s="72"/>
      <c r="D73" s="39">
        <f t="shared" si="95"/>
        <v>85499.56886</v>
      </c>
      <c r="E73" s="39">
        <f>E27+E30+E33+E36+E39+E42+E45+E48+E51+E54+E57+E60+E63+E67+E72</f>
        <v>565.049</v>
      </c>
      <c r="F73" s="39">
        <f aca="true" t="shared" si="110" ref="F73:L73">F27+F30+F33+F36+F39+F42+F45+F48+F51+F54+F57+F60+F63+F67+F72</f>
        <v>3600</v>
      </c>
      <c r="G73" s="39">
        <f t="shared" si="110"/>
        <v>0</v>
      </c>
      <c r="H73" s="39">
        <f t="shared" si="110"/>
        <v>0</v>
      </c>
      <c r="I73" s="39">
        <f t="shared" si="110"/>
        <v>52047.370480000005</v>
      </c>
      <c r="J73" s="39">
        <f t="shared" si="110"/>
        <v>29287.14938</v>
      </c>
      <c r="K73" s="39">
        <f t="shared" si="110"/>
        <v>0</v>
      </c>
      <c r="L73" s="39">
        <f t="shared" si="110"/>
        <v>0</v>
      </c>
      <c r="M73" s="39">
        <f t="shared" si="96"/>
        <v>1550505.87713</v>
      </c>
      <c r="N73" s="39">
        <f>N27+N30+N33+N36+N39+N42+N45+N48+N51+N54+N57+N60+N63+N67+N72</f>
        <v>0</v>
      </c>
      <c r="O73" s="39">
        <f aca="true" t="shared" si="111" ref="O73:U73">O27+O30+O33+O36+O39+O42+O45+O48+O51+O54+O57+O60+O63+O67+O72</f>
        <v>0</v>
      </c>
      <c r="P73" s="39">
        <f t="shared" si="111"/>
        <v>0</v>
      </c>
      <c r="Q73" s="39">
        <f t="shared" si="111"/>
        <v>0</v>
      </c>
      <c r="R73" s="39">
        <f t="shared" si="111"/>
        <v>994050.0387900001</v>
      </c>
      <c r="S73" s="39">
        <f t="shared" si="111"/>
        <v>556455.8383399999</v>
      </c>
      <c r="T73" s="39">
        <f t="shared" si="111"/>
        <v>0</v>
      </c>
      <c r="U73" s="39">
        <f t="shared" si="111"/>
        <v>0</v>
      </c>
      <c r="V73" s="39">
        <f t="shared" si="99"/>
        <v>1636005.44599</v>
      </c>
      <c r="W73" s="39">
        <f>W27+W30+W33+W36+W39+W42+W45+W48+W51+W54+W57+W60+W63+W67+W72</f>
        <v>565.049</v>
      </c>
      <c r="X73" s="39">
        <f aca="true" t="shared" si="112" ref="X73:AD73">X27+X30+X33+X36+X39+X42+X45+X48+X51+X54+X57+X60+X63+X67+X72</f>
        <v>3600</v>
      </c>
      <c r="Y73" s="39">
        <f t="shared" si="112"/>
        <v>0</v>
      </c>
      <c r="Z73" s="39">
        <f t="shared" si="112"/>
        <v>0</v>
      </c>
      <c r="AA73" s="39">
        <f t="shared" si="112"/>
        <v>1046097.40927</v>
      </c>
      <c r="AB73" s="39">
        <f t="shared" si="112"/>
        <v>585742.98772</v>
      </c>
      <c r="AC73" s="39">
        <f t="shared" si="112"/>
        <v>0</v>
      </c>
      <c r="AD73" s="39">
        <f t="shared" si="112"/>
        <v>0</v>
      </c>
      <c r="AG73" s="69"/>
    </row>
    <row r="74" spans="1:33" ht="75" customHeight="1">
      <c r="A74" s="73" t="s">
        <v>63</v>
      </c>
      <c r="B74" s="73"/>
      <c r="C74" s="73"/>
      <c r="D74" s="74">
        <f t="shared" si="95"/>
        <v>99031.29276000001</v>
      </c>
      <c r="E74" s="74">
        <f aca="true" t="shared" si="113" ref="E74:L74">E23+E73</f>
        <v>565.049</v>
      </c>
      <c r="F74" s="74">
        <f t="shared" si="113"/>
        <v>4111.97599</v>
      </c>
      <c r="G74" s="74">
        <f t="shared" si="113"/>
        <v>0</v>
      </c>
      <c r="H74" s="74">
        <f t="shared" si="113"/>
        <v>0</v>
      </c>
      <c r="I74" s="74">
        <f t="shared" si="113"/>
        <v>52230.31048000001</v>
      </c>
      <c r="J74" s="74">
        <f t="shared" si="113"/>
        <v>31853.77938</v>
      </c>
      <c r="K74" s="74">
        <f t="shared" si="113"/>
        <v>223.35865</v>
      </c>
      <c r="L74" s="74">
        <f t="shared" si="113"/>
        <v>10046.81926</v>
      </c>
      <c r="M74" s="74">
        <f t="shared" si="96"/>
        <v>1827881.11738</v>
      </c>
      <c r="N74" s="74">
        <f aca="true" t="shared" si="114" ref="N74:U74">N23+N73</f>
        <v>0</v>
      </c>
      <c r="O74" s="74">
        <f t="shared" si="114"/>
        <v>3000</v>
      </c>
      <c r="P74" s="74">
        <f t="shared" si="114"/>
        <v>0</v>
      </c>
      <c r="Q74" s="74">
        <f t="shared" si="114"/>
        <v>0</v>
      </c>
      <c r="R74" s="74">
        <f t="shared" si="114"/>
        <v>1024525.8587900001</v>
      </c>
      <c r="S74" s="74">
        <f t="shared" si="114"/>
        <v>605221.8783399999</v>
      </c>
      <c r="T74" s="74">
        <f t="shared" si="114"/>
        <v>4243.81433</v>
      </c>
      <c r="U74" s="74">
        <f t="shared" si="114"/>
        <v>190889.56592</v>
      </c>
      <c r="V74" s="74">
        <f t="shared" si="99"/>
        <v>1926912.41014</v>
      </c>
      <c r="W74" s="74">
        <f aca="true" t="shared" si="115" ref="W74:AD74">W23+W73</f>
        <v>565.049</v>
      </c>
      <c r="X74" s="74">
        <f t="shared" si="115"/>
        <v>7111.97599</v>
      </c>
      <c r="Y74" s="74">
        <f t="shared" si="115"/>
        <v>0</v>
      </c>
      <c r="Z74" s="74">
        <f t="shared" si="115"/>
        <v>0</v>
      </c>
      <c r="AA74" s="74">
        <f t="shared" si="115"/>
        <v>1076756.16927</v>
      </c>
      <c r="AB74" s="74">
        <f t="shared" si="115"/>
        <v>637075.65772</v>
      </c>
      <c r="AC74" s="74">
        <f t="shared" si="115"/>
        <v>4467.17298</v>
      </c>
      <c r="AD74" s="74">
        <f t="shared" si="115"/>
        <v>200936.38517999998</v>
      </c>
      <c r="AG74" s="69"/>
    </row>
    <row r="75" spans="1:30" ht="15" customHeight="1">
      <c r="A75" s="75" t="s">
        <v>64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</row>
    <row r="76" spans="1:30" ht="15" customHeight="1">
      <c r="A76" s="76" t="s">
        <v>65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</row>
    <row r="77" spans="1:30" ht="15">
      <c r="A77" s="77"/>
      <c r="B77" s="78"/>
      <c r="C77" s="79"/>
      <c r="D77" s="78"/>
      <c r="E77" s="78"/>
      <c r="F77" s="78"/>
      <c r="G77" s="78"/>
      <c r="H77" s="78"/>
      <c r="I77" s="78"/>
      <c r="J77" s="78"/>
      <c r="K77" s="78"/>
      <c r="L77" s="80"/>
      <c r="M77" s="78"/>
      <c r="N77" s="80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80"/>
    </row>
    <row r="78" spans="1:30" ht="15">
      <c r="A78" s="77"/>
      <c r="B78" s="78"/>
      <c r="C78" s="79"/>
      <c r="D78" s="78"/>
      <c r="E78" s="78"/>
      <c r="F78" s="78"/>
      <c r="G78" s="78"/>
      <c r="H78" s="78"/>
      <c r="I78" s="78"/>
      <c r="J78" s="78"/>
      <c r="K78" s="78"/>
      <c r="L78" s="80"/>
      <c r="M78" s="78"/>
      <c r="N78" s="80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80"/>
    </row>
    <row r="79" spans="1:30" ht="15">
      <c r="A79" s="77"/>
      <c r="B79" s="78"/>
      <c r="C79" s="79"/>
      <c r="D79" s="78"/>
      <c r="E79" s="78"/>
      <c r="F79" s="78"/>
      <c r="G79" s="78"/>
      <c r="H79" s="78"/>
      <c r="I79" s="78"/>
      <c r="J79" s="78"/>
      <c r="K79" s="78"/>
      <c r="L79" s="80"/>
      <c r="M79" s="78"/>
      <c r="N79" s="80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80"/>
    </row>
    <row r="80" spans="1:30" ht="15">
      <c r="A80" s="77"/>
      <c r="B80" s="78"/>
      <c r="C80" s="79"/>
      <c r="D80" s="78"/>
      <c r="E80" s="78"/>
      <c r="F80" s="78"/>
      <c r="G80" s="78"/>
      <c r="H80" s="78"/>
      <c r="I80" s="78"/>
      <c r="J80" s="78"/>
      <c r="K80" s="78"/>
      <c r="L80" s="80"/>
      <c r="M80" s="78"/>
      <c r="N80" s="80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80"/>
    </row>
    <row r="81" spans="1:30" ht="15">
      <c r="A81" s="77"/>
      <c r="B81" s="78"/>
      <c r="C81" s="79"/>
      <c r="D81" s="78"/>
      <c r="E81" s="78"/>
      <c r="F81" s="78"/>
      <c r="G81" s="78"/>
      <c r="H81" s="78"/>
      <c r="I81" s="78"/>
      <c r="J81" s="78"/>
      <c r="K81" s="78"/>
      <c r="L81" s="80"/>
      <c r="M81" s="78"/>
      <c r="N81" s="80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80"/>
    </row>
    <row r="82" spans="1:30" ht="15">
      <c r="A82" s="77"/>
      <c r="B82" s="78"/>
      <c r="C82" s="79"/>
      <c r="D82" s="78"/>
      <c r="E82" s="78"/>
      <c r="F82" s="78"/>
      <c r="G82" s="78"/>
      <c r="H82" s="78"/>
      <c r="I82" s="78"/>
      <c r="J82" s="78"/>
      <c r="K82" s="78"/>
      <c r="L82" s="80"/>
      <c r="M82" s="78"/>
      <c r="N82" s="80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80"/>
    </row>
    <row r="83" spans="1:30" ht="15">
      <c r="A83" s="77"/>
      <c r="B83" s="78"/>
      <c r="C83" s="79"/>
      <c r="D83" s="78"/>
      <c r="E83" s="78"/>
      <c r="F83" s="78"/>
      <c r="G83" s="78"/>
      <c r="H83" s="78"/>
      <c r="I83" s="78"/>
      <c r="J83" s="78"/>
      <c r="K83" s="78"/>
      <c r="L83" s="80"/>
      <c r="M83" s="78"/>
      <c r="N83" s="80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80"/>
    </row>
    <row r="84" spans="1:30" ht="15">
      <c r="A84" s="77"/>
      <c r="B84" s="78"/>
      <c r="C84" s="79"/>
      <c r="D84" s="78"/>
      <c r="E84" s="78"/>
      <c r="F84" s="78"/>
      <c r="G84" s="78"/>
      <c r="H84" s="78"/>
      <c r="I84" s="78"/>
      <c r="J84" s="78"/>
      <c r="K84" s="78"/>
      <c r="L84" s="80"/>
      <c r="M84" s="78"/>
      <c r="N84" s="80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80"/>
    </row>
    <row r="85" spans="1:30" ht="15">
      <c r="A85" s="77"/>
      <c r="B85" s="78"/>
      <c r="C85" s="79"/>
      <c r="D85" s="78"/>
      <c r="E85" s="78"/>
      <c r="F85" s="78"/>
      <c r="G85" s="78"/>
      <c r="H85" s="78"/>
      <c r="I85" s="78"/>
      <c r="J85" s="78"/>
      <c r="K85" s="78"/>
      <c r="L85" s="80"/>
      <c r="M85" s="78"/>
      <c r="N85" s="80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80"/>
    </row>
    <row r="86" spans="1:30" ht="15">
      <c r="A86" s="77"/>
      <c r="B86" s="78"/>
      <c r="C86" s="79"/>
      <c r="D86" s="78"/>
      <c r="E86" s="78"/>
      <c r="F86" s="78"/>
      <c r="G86" s="78"/>
      <c r="H86" s="78"/>
      <c r="I86" s="78"/>
      <c r="J86" s="78"/>
      <c r="K86" s="78"/>
      <c r="L86" s="80"/>
      <c r="M86" s="78"/>
      <c r="N86" s="80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80"/>
    </row>
    <row r="87" spans="1:30" ht="15">
      <c r="A87" s="77"/>
      <c r="B87" s="78"/>
      <c r="C87" s="79"/>
      <c r="D87" s="78"/>
      <c r="E87" s="78"/>
      <c r="F87" s="78"/>
      <c r="G87" s="78"/>
      <c r="H87" s="78"/>
      <c r="I87" s="78"/>
      <c r="J87" s="78"/>
      <c r="K87" s="78"/>
      <c r="L87" s="80"/>
      <c r="M87" s="78"/>
      <c r="N87" s="80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80"/>
    </row>
    <row r="88" spans="1:30" ht="15">
      <c r="A88" s="77"/>
      <c r="B88" s="78"/>
      <c r="C88" s="79"/>
      <c r="D88" s="78"/>
      <c r="E88" s="78"/>
      <c r="F88" s="78"/>
      <c r="G88" s="78"/>
      <c r="H88" s="78"/>
      <c r="I88" s="78"/>
      <c r="J88" s="78"/>
      <c r="K88" s="78"/>
      <c r="L88" s="80"/>
      <c r="M88" s="78"/>
      <c r="N88" s="80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80"/>
    </row>
    <row r="89" spans="1:30" ht="15">
      <c r="A89" s="77"/>
      <c r="B89" s="78"/>
      <c r="C89" s="79"/>
      <c r="D89" s="78"/>
      <c r="E89" s="78"/>
      <c r="F89" s="78"/>
      <c r="G89" s="78"/>
      <c r="H89" s="78"/>
      <c r="I89" s="78"/>
      <c r="J89" s="78"/>
      <c r="K89" s="78"/>
      <c r="L89" s="80"/>
      <c r="M89" s="78"/>
      <c r="N89" s="80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80"/>
    </row>
    <row r="90" spans="1:30" ht="15">
      <c r="A90" s="77"/>
      <c r="B90" s="78"/>
      <c r="C90" s="79"/>
      <c r="D90" s="78"/>
      <c r="E90" s="78"/>
      <c r="F90" s="78"/>
      <c r="G90" s="78"/>
      <c r="H90" s="78"/>
      <c r="I90" s="78"/>
      <c r="J90" s="78"/>
      <c r="K90" s="78"/>
      <c r="L90" s="80"/>
      <c r="M90" s="78"/>
      <c r="N90" s="80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80"/>
    </row>
    <row r="91" spans="1:30" ht="15">
      <c r="A91" s="77"/>
      <c r="B91" s="78"/>
      <c r="C91" s="79"/>
      <c r="D91" s="78"/>
      <c r="E91" s="78"/>
      <c r="F91" s="78"/>
      <c r="G91" s="78"/>
      <c r="H91" s="78"/>
      <c r="I91" s="78"/>
      <c r="J91" s="78"/>
      <c r="K91" s="78"/>
      <c r="L91" s="80"/>
      <c r="M91" s="78"/>
      <c r="N91" s="80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80"/>
    </row>
    <row r="92" spans="1:30" ht="15">
      <c r="A92" s="77"/>
      <c r="B92" s="78"/>
      <c r="C92" s="79"/>
      <c r="D92" s="78"/>
      <c r="E92" s="78"/>
      <c r="F92" s="78"/>
      <c r="G92" s="78"/>
      <c r="H92" s="78"/>
      <c r="I92" s="78"/>
      <c r="J92" s="78"/>
      <c r="K92" s="78"/>
      <c r="L92" s="80"/>
      <c r="M92" s="78"/>
      <c r="N92" s="80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80"/>
    </row>
    <row r="93" spans="1:30" ht="15">
      <c r="A93" s="77"/>
      <c r="B93" s="78"/>
      <c r="C93" s="79"/>
      <c r="D93" s="78"/>
      <c r="E93" s="78"/>
      <c r="F93" s="78"/>
      <c r="G93" s="78"/>
      <c r="H93" s="78"/>
      <c r="I93" s="78"/>
      <c r="J93" s="78"/>
      <c r="K93" s="78"/>
      <c r="L93" s="80"/>
      <c r="M93" s="78"/>
      <c r="N93" s="80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80"/>
    </row>
    <row r="94" spans="1:30" ht="15">
      <c r="A94" s="77"/>
      <c r="B94" s="78"/>
      <c r="C94" s="79"/>
      <c r="D94" s="78"/>
      <c r="E94" s="78"/>
      <c r="F94" s="78"/>
      <c r="G94" s="78"/>
      <c r="H94" s="78"/>
      <c r="I94" s="78"/>
      <c r="J94" s="78"/>
      <c r="K94" s="78"/>
      <c r="L94" s="80"/>
      <c r="M94" s="78"/>
      <c r="N94" s="80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80"/>
    </row>
    <row r="95" spans="1:30" ht="15">
      <c r="A95" s="77"/>
      <c r="B95" s="78"/>
      <c r="C95" s="79"/>
      <c r="D95" s="78"/>
      <c r="E95" s="78"/>
      <c r="F95" s="78"/>
      <c r="G95" s="78"/>
      <c r="H95" s="78"/>
      <c r="I95" s="78"/>
      <c r="J95" s="78"/>
      <c r="K95" s="78"/>
      <c r="L95" s="80"/>
      <c r="M95" s="78"/>
      <c r="N95" s="80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80"/>
    </row>
    <row r="96" spans="1:30" ht="15">
      <c r="A96" s="77"/>
      <c r="B96" s="78"/>
      <c r="C96" s="79"/>
      <c r="D96" s="78"/>
      <c r="E96" s="78"/>
      <c r="F96" s="78"/>
      <c r="G96" s="78"/>
      <c r="H96" s="78"/>
      <c r="I96" s="78"/>
      <c r="J96" s="78"/>
      <c r="K96" s="78"/>
      <c r="L96" s="80"/>
      <c r="M96" s="78"/>
      <c r="N96" s="80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80"/>
    </row>
    <row r="97" spans="1:30" ht="15">
      <c r="A97" s="77"/>
      <c r="B97" s="78"/>
      <c r="C97" s="79"/>
      <c r="D97" s="78"/>
      <c r="E97" s="78"/>
      <c r="F97" s="78"/>
      <c r="G97" s="78"/>
      <c r="H97" s="78"/>
      <c r="I97" s="78"/>
      <c r="J97" s="78"/>
      <c r="K97" s="78"/>
      <c r="L97" s="80"/>
      <c r="M97" s="78"/>
      <c r="N97" s="80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80"/>
    </row>
    <row r="98" spans="1:30" ht="15">
      <c r="A98" s="77"/>
      <c r="B98" s="78"/>
      <c r="C98" s="79"/>
      <c r="D98" s="78"/>
      <c r="E98" s="78"/>
      <c r="F98" s="78"/>
      <c r="G98" s="78"/>
      <c r="H98" s="78"/>
      <c r="I98" s="78"/>
      <c r="J98" s="78"/>
      <c r="K98" s="78"/>
      <c r="L98" s="80"/>
      <c r="M98" s="78"/>
      <c r="N98" s="80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80"/>
    </row>
    <row r="99" spans="1:30" ht="15">
      <c r="A99" s="77"/>
      <c r="B99" s="78"/>
      <c r="C99" s="79"/>
      <c r="D99" s="78"/>
      <c r="E99" s="78"/>
      <c r="F99" s="78"/>
      <c r="G99" s="78"/>
      <c r="H99" s="78"/>
      <c r="I99" s="78"/>
      <c r="J99" s="78"/>
      <c r="K99" s="78"/>
      <c r="L99" s="80"/>
      <c r="M99" s="78"/>
      <c r="N99" s="80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80"/>
    </row>
    <row r="100" spans="1:30" ht="15">
      <c r="A100" s="77"/>
      <c r="B100" s="78"/>
      <c r="C100" s="79"/>
      <c r="D100" s="78"/>
      <c r="E100" s="78"/>
      <c r="F100" s="78"/>
      <c r="G100" s="78"/>
      <c r="H100" s="78"/>
      <c r="I100" s="78"/>
      <c r="J100" s="78"/>
      <c r="K100" s="78"/>
      <c r="L100" s="80"/>
      <c r="M100" s="78"/>
      <c r="N100" s="80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80"/>
    </row>
    <row r="101" spans="1:30" ht="15">
      <c r="A101" s="77"/>
      <c r="B101" s="78"/>
      <c r="C101" s="79"/>
      <c r="D101" s="78"/>
      <c r="E101" s="78"/>
      <c r="F101" s="78"/>
      <c r="G101" s="78"/>
      <c r="H101" s="78"/>
      <c r="I101" s="78"/>
      <c r="J101" s="78"/>
      <c r="K101" s="78"/>
      <c r="L101" s="80"/>
      <c r="M101" s="78"/>
      <c r="N101" s="80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80"/>
    </row>
    <row r="102" spans="1:30" ht="15">
      <c r="A102" s="77"/>
      <c r="B102" s="78"/>
      <c r="C102" s="79"/>
      <c r="D102" s="78"/>
      <c r="E102" s="78"/>
      <c r="F102" s="78"/>
      <c r="G102" s="78"/>
      <c r="H102" s="78"/>
      <c r="I102" s="78"/>
      <c r="J102" s="78"/>
      <c r="K102" s="78"/>
      <c r="L102" s="80"/>
      <c r="M102" s="78"/>
      <c r="N102" s="80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80"/>
    </row>
    <row r="103" spans="1:30" ht="15">
      <c r="A103" s="77"/>
      <c r="B103" s="78"/>
      <c r="C103" s="79"/>
      <c r="D103" s="78"/>
      <c r="E103" s="78"/>
      <c r="F103" s="78"/>
      <c r="G103" s="78"/>
      <c r="H103" s="78"/>
      <c r="I103" s="78"/>
      <c r="J103" s="78"/>
      <c r="K103" s="78"/>
      <c r="L103" s="80"/>
      <c r="M103" s="78"/>
      <c r="N103" s="80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80"/>
    </row>
    <row r="104" spans="1:30" ht="15">
      <c r="A104" s="77"/>
      <c r="B104" s="78"/>
      <c r="C104" s="79"/>
      <c r="D104" s="78"/>
      <c r="E104" s="78"/>
      <c r="F104" s="78"/>
      <c r="G104" s="78"/>
      <c r="H104" s="78"/>
      <c r="I104" s="78"/>
      <c r="J104" s="78"/>
      <c r="K104" s="78"/>
      <c r="L104" s="80"/>
      <c r="M104" s="78"/>
      <c r="N104" s="80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80"/>
    </row>
    <row r="105" spans="1:30" ht="15">
      <c r="A105" s="77"/>
      <c r="B105" s="78"/>
      <c r="C105" s="79"/>
      <c r="D105" s="78"/>
      <c r="E105" s="78"/>
      <c r="F105" s="78"/>
      <c r="G105" s="78"/>
      <c r="H105" s="78"/>
      <c r="I105" s="78"/>
      <c r="J105" s="78"/>
      <c r="K105" s="78"/>
      <c r="L105" s="80"/>
      <c r="M105" s="78"/>
      <c r="N105" s="80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80"/>
    </row>
    <row r="106" spans="1:30" ht="15">
      <c r="A106" s="77"/>
      <c r="B106" s="78"/>
      <c r="C106" s="79"/>
      <c r="D106" s="78"/>
      <c r="E106" s="78"/>
      <c r="F106" s="78"/>
      <c r="G106" s="78"/>
      <c r="H106" s="78"/>
      <c r="I106" s="78"/>
      <c r="J106" s="78"/>
      <c r="K106" s="78"/>
      <c r="L106" s="80"/>
      <c r="M106" s="78"/>
      <c r="N106" s="80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80"/>
    </row>
    <row r="107" spans="1:30" ht="15">
      <c r="A107" s="77"/>
      <c r="B107" s="78"/>
      <c r="C107" s="79"/>
      <c r="D107" s="78"/>
      <c r="E107" s="78"/>
      <c r="F107" s="78"/>
      <c r="G107" s="78"/>
      <c r="H107" s="78"/>
      <c r="I107" s="78"/>
      <c r="J107" s="78"/>
      <c r="K107" s="78"/>
      <c r="L107" s="80"/>
      <c r="M107" s="78"/>
      <c r="N107" s="80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80"/>
    </row>
    <row r="108" spans="1:30" ht="15">
      <c r="A108" s="77"/>
      <c r="B108" s="78"/>
      <c r="C108" s="79"/>
      <c r="D108" s="78"/>
      <c r="E108" s="78"/>
      <c r="F108" s="78"/>
      <c r="G108" s="78"/>
      <c r="H108" s="78"/>
      <c r="I108" s="78"/>
      <c r="J108" s="78"/>
      <c r="K108" s="78"/>
      <c r="L108" s="80"/>
      <c r="M108" s="78"/>
      <c r="N108" s="80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80"/>
    </row>
    <row r="109" spans="1:30" ht="15">
      <c r="A109" s="77"/>
      <c r="B109" s="78"/>
      <c r="C109" s="79"/>
      <c r="D109" s="78"/>
      <c r="E109" s="78"/>
      <c r="F109" s="78"/>
      <c r="G109" s="78"/>
      <c r="H109" s="78"/>
      <c r="I109" s="78"/>
      <c r="J109" s="78"/>
      <c r="K109" s="78"/>
      <c r="L109" s="80"/>
      <c r="M109" s="78"/>
      <c r="N109" s="80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80"/>
    </row>
    <row r="110" spans="1:30" ht="15">
      <c r="A110" s="77"/>
      <c r="B110" s="78"/>
      <c r="C110" s="79"/>
      <c r="D110" s="78"/>
      <c r="E110" s="78"/>
      <c r="F110" s="78"/>
      <c r="G110" s="78"/>
      <c r="H110" s="78"/>
      <c r="I110" s="78"/>
      <c r="J110" s="78"/>
      <c r="K110" s="78"/>
      <c r="L110" s="80"/>
      <c r="M110" s="78"/>
      <c r="N110" s="80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80"/>
    </row>
    <row r="111" spans="1:30" ht="15">
      <c r="A111" s="77"/>
      <c r="B111" s="78"/>
      <c r="C111" s="79"/>
      <c r="D111" s="78"/>
      <c r="E111" s="78"/>
      <c r="F111" s="78"/>
      <c r="G111" s="78"/>
      <c r="H111" s="78"/>
      <c r="I111" s="78"/>
      <c r="J111" s="78"/>
      <c r="K111" s="78"/>
      <c r="L111" s="80"/>
      <c r="M111" s="78"/>
      <c r="N111" s="80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80"/>
    </row>
    <row r="112" spans="1:30" ht="15">
      <c r="A112" s="77"/>
      <c r="B112" s="78"/>
      <c r="C112" s="79"/>
      <c r="D112" s="78"/>
      <c r="E112" s="78"/>
      <c r="F112" s="78"/>
      <c r="G112" s="78"/>
      <c r="H112" s="78"/>
      <c r="I112" s="78"/>
      <c r="J112" s="78"/>
      <c r="K112" s="78"/>
      <c r="L112" s="80"/>
      <c r="M112" s="78"/>
      <c r="N112" s="80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80"/>
    </row>
    <row r="113" spans="1:30" ht="15">
      <c r="A113" s="77"/>
      <c r="B113" s="78"/>
      <c r="C113" s="79"/>
      <c r="D113" s="78"/>
      <c r="E113" s="78"/>
      <c r="F113" s="78"/>
      <c r="G113" s="78"/>
      <c r="H113" s="78"/>
      <c r="I113" s="78"/>
      <c r="J113" s="78"/>
      <c r="K113" s="78"/>
      <c r="L113" s="80"/>
      <c r="M113" s="78"/>
      <c r="N113" s="80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80"/>
    </row>
    <row r="114" spans="1:30" ht="15">
      <c r="A114" s="77"/>
      <c r="B114" s="78"/>
      <c r="C114" s="79"/>
      <c r="D114" s="78"/>
      <c r="E114" s="78"/>
      <c r="F114" s="78"/>
      <c r="G114" s="78"/>
      <c r="H114" s="78"/>
      <c r="I114" s="78"/>
      <c r="J114" s="78"/>
      <c r="K114" s="78"/>
      <c r="L114" s="80"/>
      <c r="M114" s="78"/>
      <c r="N114" s="80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80"/>
    </row>
    <row r="115" spans="1:30" ht="15">
      <c r="A115" s="77"/>
      <c r="B115" s="78"/>
      <c r="C115" s="79"/>
      <c r="D115" s="78"/>
      <c r="E115" s="78"/>
      <c r="F115" s="78"/>
      <c r="G115" s="78"/>
      <c r="H115" s="78"/>
      <c r="I115" s="78"/>
      <c r="J115" s="78"/>
      <c r="K115" s="78"/>
      <c r="L115" s="80"/>
      <c r="M115" s="78"/>
      <c r="N115" s="80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80"/>
    </row>
    <row r="116" spans="1:30" ht="15">
      <c r="A116" s="77"/>
      <c r="B116" s="78"/>
      <c r="C116" s="79"/>
      <c r="D116" s="78"/>
      <c r="E116" s="78"/>
      <c r="F116" s="78"/>
      <c r="G116" s="78"/>
      <c r="H116" s="78"/>
      <c r="I116" s="78"/>
      <c r="J116" s="78"/>
      <c r="K116" s="78"/>
      <c r="L116" s="80"/>
      <c r="M116" s="78"/>
      <c r="N116" s="80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80"/>
    </row>
    <row r="117" spans="1:30" ht="15">
      <c r="A117" s="77"/>
      <c r="B117" s="78"/>
      <c r="C117" s="79"/>
      <c r="D117" s="78"/>
      <c r="E117" s="78"/>
      <c r="F117" s="78"/>
      <c r="G117" s="78"/>
      <c r="H117" s="78"/>
      <c r="I117" s="78"/>
      <c r="J117" s="78"/>
      <c r="K117" s="78"/>
      <c r="L117" s="80"/>
      <c r="M117" s="78"/>
      <c r="N117" s="80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80"/>
    </row>
    <row r="118" spans="1:30" ht="15">
      <c r="A118" s="77"/>
      <c r="B118" s="78"/>
      <c r="C118" s="79"/>
      <c r="D118" s="78"/>
      <c r="E118" s="78"/>
      <c r="F118" s="78"/>
      <c r="G118" s="78"/>
      <c r="H118" s="78"/>
      <c r="I118" s="78"/>
      <c r="J118" s="78"/>
      <c r="K118" s="78"/>
      <c r="L118" s="80"/>
      <c r="M118" s="78"/>
      <c r="N118" s="80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80"/>
    </row>
    <row r="119" spans="1:30" ht="15">
      <c r="A119" s="77"/>
      <c r="B119" s="78"/>
      <c r="C119" s="79"/>
      <c r="D119" s="78"/>
      <c r="E119" s="78"/>
      <c r="F119" s="78"/>
      <c r="G119" s="78"/>
      <c r="H119" s="78"/>
      <c r="I119" s="78"/>
      <c r="J119" s="78"/>
      <c r="K119" s="78"/>
      <c r="L119" s="80"/>
      <c r="M119" s="78"/>
      <c r="N119" s="80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80"/>
    </row>
    <row r="120" spans="1:30" ht="15">
      <c r="A120" s="77"/>
      <c r="B120" s="78"/>
      <c r="C120" s="79"/>
      <c r="D120" s="78"/>
      <c r="E120" s="78"/>
      <c r="F120" s="78"/>
      <c r="G120" s="78"/>
      <c r="H120" s="78"/>
      <c r="I120" s="78"/>
      <c r="J120" s="78"/>
      <c r="K120" s="78"/>
      <c r="L120" s="80"/>
      <c r="M120" s="78"/>
      <c r="N120" s="80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80"/>
    </row>
    <row r="121" spans="1:30" ht="15">
      <c r="A121" s="77"/>
      <c r="B121" s="78"/>
      <c r="C121" s="79"/>
      <c r="D121" s="78"/>
      <c r="E121" s="78"/>
      <c r="F121" s="78"/>
      <c r="G121" s="78"/>
      <c r="H121" s="78"/>
      <c r="I121" s="78"/>
      <c r="J121" s="78"/>
      <c r="K121" s="78"/>
      <c r="L121" s="80"/>
      <c r="M121" s="78"/>
      <c r="N121" s="80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80"/>
    </row>
    <row r="122" spans="1:30" ht="15">
      <c r="A122" s="77"/>
      <c r="B122" s="78"/>
      <c r="C122" s="79"/>
      <c r="D122" s="78"/>
      <c r="E122" s="78"/>
      <c r="F122" s="78"/>
      <c r="G122" s="78"/>
      <c r="H122" s="78"/>
      <c r="I122" s="78"/>
      <c r="J122" s="78"/>
      <c r="K122" s="78"/>
      <c r="L122" s="80"/>
      <c r="M122" s="78"/>
      <c r="N122" s="80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80"/>
    </row>
    <row r="123" spans="1:30" ht="15">
      <c r="A123" s="77"/>
      <c r="B123" s="78"/>
      <c r="C123" s="79"/>
      <c r="D123" s="78"/>
      <c r="E123" s="78"/>
      <c r="F123" s="78"/>
      <c r="G123" s="78"/>
      <c r="H123" s="78"/>
      <c r="I123" s="78"/>
      <c r="J123" s="78"/>
      <c r="K123" s="78"/>
      <c r="L123" s="80"/>
      <c r="M123" s="78"/>
      <c r="N123" s="80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80"/>
    </row>
    <row r="124" spans="1:30" ht="15">
      <c r="A124" s="77"/>
      <c r="B124" s="78"/>
      <c r="C124" s="79"/>
      <c r="D124" s="78"/>
      <c r="E124" s="78"/>
      <c r="F124" s="78"/>
      <c r="G124" s="78"/>
      <c r="H124" s="78"/>
      <c r="I124" s="78"/>
      <c r="J124" s="78"/>
      <c r="K124" s="78"/>
      <c r="L124" s="80"/>
      <c r="M124" s="78"/>
      <c r="N124" s="80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80"/>
    </row>
    <row r="125" spans="1:30" ht="15">
      <c r="A125" s="77"/>
      <c r="B125" s="78"/>
      <c r="C125" s="79"/>
      <c r="D125" s="78"/>
      <c r="E125" s="78"/>
      <c r="F125" s="78"/>
      <c r="G125" s="78"/>
      <c r="H125" s="78"/>
      <c r="I125" s="78"/>
      <c r="J125" s="78"/>
      <c r="K125" s="78"/>
      <c r="L125" s="80"/>
      <c r="M125" s="78"/>
      <c r="N125" s="80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80"/>
    </row>
    <row r="126" spans="1:30" ht="15">
      <c r="A126" s="77"/>
      <c r="B126" s="78"/>
      <c r="C126" s="79"/>
      <c r="D126" s="78"/>
      <c r="E126" s="78"/>
      <c r="F126" s="78"/>
      <c r="G126" s="78"/>
      <c r="H126" s="78"/>
      <c r="I126" s="78"/>
      <c r="J126" s="78"/>
      <c r="K126" s="78"/>
      <c r="L126" s="80"/>
      <c r="M126" s="78"/>
      <c r="N126" s="80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80"/>
    </row>
    <row r="127" spans="1:30" ht="15">
      <c r="A127" s="77"/>
      <c r="B127" s="78"/>
      <c r="C127" s="79"/>
      <c r="D127" s="78"/>
      <c r="E127" s="78"/>
      <c r="F127" s="78"/>
      <c r="G127" s="78"/>
      <c r="H127" s="78"/>
      <c r="I127" s="78"/>
      <c r="J127" s="78"/>
      <c r="K127" s="78"/>
      <c r="L127" s="80"/>
      <c r="M127" s="78"/>
      <c r="N127" s="80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80"/>
    </row>
    <row r="128" spans="1:30" ht="15">
      <c r="A128" s="77"/>
      <c r="B128" s="78"/>
      <c r="C128" s="79"/>
      <c r="D128" s="78"/>
      <c r="E128" s="78"/>
      <c r="F128" s="78"/>
      <c r="G128" s="78"/>
      <c r="H128" s="78"/>
      <c r="I128" s="78"/>
      <c r="J128" s="78"/>
      <c r="K128" s="78"/>
      <c r="L128" s="80"/>
      <c r="M128" s="78"/>
      <c r="N128" s="80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80"/>
    </row>
    <row r="129" spans="1:30" ht="15">
      <c r="A129" s="77"/>
      <c r="B129" s="78"/>
      <c r="C129" s="79"/>
      <c r="D129" s="78"/>
      <c r="E129" s="78"/>
      <c r="F129" s="78"/>
      <c r="G129" s="78"/>
      <c r="H129" s="78"/>
      <c r="I129" s="78"/>
      <c r="J129" s="78"/>
      <c r="K129" s="78"/>
      <c r="L129" s="80"/>
      <c r="M129" s="78"/>
      <c r="N129" s="80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80"/>
    </row>
    <row r="130" spans="1:30" ht="15">
      <c r="A130" s="77"/>
      <c r="B130" s="78"/>
      <c r="C130" s="79"/>
      <c r="D130" s="78"/>
      <c r="E130" s="78"/>
      <c r="F130" s="78"/>
      <c r="G130" s="78"/>
      <c r="H130" s="78"/>
      <c r="I130" s="78"/>
      <c r="J130" s="78"/>
      <c r="K130" s="78"/>
      <c r="L130" s="80"/>
      <c r="M130" s="78"/>
      <c r="N130" s="80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80"/>
    </row>
    <row r="131" spans="1:30" ht="15">
      <c r="A131" s="77"/>
      <c r="B131" s="78"/>
      <c r="C131" s="79"/>
      <c r="D131" s="78"/>
      <c r="E131" s="78"/>
      <c r="F131" s="78"/>
      <c r="G131" s="78"/>
      <c r="H131" s="78"/>
      <c r="I131" s="78"/>
      <c r="J131" s="78"/>
      <c r="K131" s="78"/>
      <c r="L131" s="80"/>
      <c r="M131" s="78"/>
      <c r="N131" s="80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80"/>
    </row>
    <row r="132" spans="1:30" ht="15">
      <c r="A132" s="77"/>
      <c r="B132" s="78"/>
      <c r="C132" s="79"/>
      <c r="D132" s="78"/>
      <c r="E132" s="78"/>
      <c r="F132" s="78"/>
      <c r="G132" s="78"/>
      <c r="H132" s="78"/>
      <c r="I132" s="78"/>
      <c r="J132" s="78"/>
      <c r="K132" s="78"/>
      <c r="L132" s="80"/>
      <c r="M132" s="78"/>
      <c r="N132" s="80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80"/>
    </row>
    <row r="133" spans="1:30" ht="15">
      <c r="A133" s="77"/>
      <c r="B133" s="78"/>
      <c r="C133" s="79"/>
      <c r="D133" s="78"/>
      <c r="E133" s="78"/>
      <c r="F133" s="78"/>
      <c r="G133" s="78"/>
      <c r="H133" s="78"/>
      <c r="I133" s="78"/>
      <c r="J133" s="78"/>
      <c r="K133" s="78"/>
      <c r="L133" s="80"/>
      <c r="M133" s="78"/>
      <c r="N133" s="80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80"/>
    </row>
    <row r="134" spans="1:30" ht="15">
      <c r="A134" s="77"/>
      <c r="B134" s="78"/>
      <c r="C134" s="79"/>
      <c r="D134" s="78"/>
      <c r="E134" s="78"/>
      <c r="F134" s="78"/>
      <c r="G134" s="78"/>
      <c r="H134" s="78"/>
      <c r="I134" s="78"/>
      <c r="J134" s="78"/>
      <c r="K134" s="78"/>
      <c r="L134" s="80"/>
      <c r="M134" s="78"/>
      <c r="N134" s="80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80"/>
    </row>
    <row r="135" spans="1:30" ht="15">
      <c r="A135" s="77"/>
      <c r="B135" s="78"/>
      <c r="C135" s="79"/>
      <c r="D135" s="78"/>
      <c r="E135" s="78"/>
      <c r="F135" s="78"/>
      <c r="G135" s="78"/>
      <c r="H135" s="78"/>
      <c r="I135" s="78"/>
      <c r="J135" s="78"/>
      <c r="K135" s="78"/>
      <c r="L135" s="80"/>
      <c r="M135" s="78"/>
      <c r="N135" s="80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80"/>
    </row>
    <row r="136" spans="1:30" ht="15">
      <c r="A136" s="77"/>
      <c r="B136" s="78"/>
      <c r="C136" s="79"/>
      <c r="D136" s="78"/>
      <c r="E136" s="78"/>
      <c r="F136" s="78"/>
      <c r="G136" s="78"/>
      <c r="H136" s="78"/>
      <c r="I136" s="78"/>
      <c r="J136" s="78"/>
      <c r="K136" s="78"/>
      <c r="L136" s="80"/>
      <c r="M136" s="78"/>
      <c r="N136" s="80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80"/>
    </row>
    <row r="137" spans="1:30" ht="15">
      <c r="A137" s="77"/>
      <c r="B137" s="78"/>
      <c r="C137" s="79"/>
      <c r="D137" s="78"/>
      <c r="E137" s="78"/>
      <c r="F137" s="78"/>
      <c r="G137" s="78"/>
      <c r="H137" s="78"/>
      <c r="I137" s="78"/>
      <c r="J137" s="78"/>
      <c r="K137" s="78"/>
      <c r="L137" s="80"/>
      <c r="M137" s="78"/>
      <c r="N137" s="80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80"/>
    </row>
    <row r="138" spans="1:30" ht="15">
      <c r="A138" s="77"/>
      <c r="B138" s="78"/>
      <c r="C138" s="79"/>
      <c r="D138" s="78"/>
      <c r="E138" s="78"/>
      <c r="F138" s="78"/>
      <c r="G138" s="78"/>
      <c r="H138" s="78"/>
      <c r="I138" s="78"/>
      <c r="J138" s="78"/>
      <c r="K138" s="78"/>
      <c r="L138" s="80"/>
      <c r="M138" s="78"/>
      <c r="N138" s="80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80"/>
    </row>
    <row r="139" spans="1:30" ht="15">
      <c r="A139" s="77"/>
      <c r="B139" s="78"/>
      <c r="C139" s="79"/>
      <c r="D139" s="78"/>
      <c r="E139" s="78"/>
      <c r="F139" s="78"/>
      <c r="G139" s="78"/>
      <c r="H139" s="78"/>
      <c r="I139" s="78"/>
      <c r="J139" s="78"/>
      <c r="K139" s="78"/>
      <c r="L139" s="80"/>
      <c r="M139" s="78"/>
      <c r="N139" s="80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80"/>
    </row>
    <row r="140" spans="1:30" ht="15">
      <c r="A140" s="77"/>
      <c r="B140" s="78"/>
      <c r="C140" s="79"/>
      <c r="D140" s="78"/>
      <c r="E140" s="78"/>
      <c r="F140" s="78"/>
      <c r="G140" s="78"/>
      <c r="H140" s="78"/>
      <c r="I140" s="78"/>
      <c r="J140" s="78"/>
      <c r="K140" s="78"/>
      <c r="L140" s="80"/>
      <c r="M140" s="78"/>
      <c r="N140" s="80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80"/>
    </row>
    <row r="141" spans="1:30" ht="15">
      <c r="A141" s="77"/>
      <c r="B141" s="78"/>
      <c r="C141" s="79"/>
      <c r="D141" s="78"/>
      <c r="E141" s="78"/>
      <c r="F141" s="78"/>
      <c r="G141" s="78"/>
      <c r="H141" s="78"/>
      <c r="I141" s="78"/>
      <c r="J141" s="78"/>
      <c r="K141" s="78"/>
      <c r="L141" s="80"/>
      <c r="M141" s="78"/>
      <c r="N141" s="80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80"/>
    </row>
    <row r="142" spans="1:30" ht="15">
      <c r="A142" s="77"/>
      <c r="B142" s="78"/>
      <c r="C142" s="79"/>
      <c r="D142" s="78"/>
      <c r="E142" s="78"/>
      <c r="F142" s="78"/>
      <c r="G142" s="78"/>
      <c r="H142" s="78"/>
      <c r="I142" s="78"/>
      <c r="J142" s="78"/>
      <c r="K142" s="78"/>
      <c r="L142" s="80"/>
      <c r="M142" s="78"/>
      <c r="N142" s="80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80"/>
    </row>
    <row r="143" spans="1:30" ht="15">
      <c r="A143" s="77"/>
      <c r="B143" s="78"/>
      <c r="C143" s="79"/>
      <c r="D143" s="78"/>
      <c r="E143" s="78"/>
      <c r="F143" s="78"/>
      <c r="G143" s="78"/>
      <c r="H143" s="78"/>
      <c r="I143" s="78"/>
      <c r="J143" s="78"/>
      <c r="K143" s="78"/>
      <c r="L143" s="80"/>
      <c r="M143" s="78"/>
      <c r="N143" s="80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80"/>
    </row>
    <row r="144" spans="1:30" ht="15">
      <c r="A144" s="77"/>
      <c r="B144" s="78"/>
      <c r="C144" s="79"/>
      <c r="D144" s="78"/>
      <c r="E144" s="78"/>
      <c r="F144" s="78"/>
      <c r="G144" s="78"/>
      <c r="H144" s="78"/>
      <c r="I144" s="78"/>
      <c r="J144" s="78"/>
      <c r="K144" s="78"/>
      <c r="L144" s="80"/>
      <c r="M144" s="78"/>
      <c r="N144" s="80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80"/>
    </row>
    <row r="145" spans="1:30" ht="15">
      <c r="A145" s="77"/>
      <c r="B145" s="78"/>
      <c r="C145" s="79"/>
      <c r="D145" s="78"/>
      <c r="E145" s="78"/>
      <c r="F145" s="78"/>
      <c r="G145" s="78"/>
      <c r="H145" s="78"/>
      <c r="I145" s="78"/>
      <c r="J145" s="78"/>
      <c r="K145" s="78"/>
      <c r="L145" s="80"/>
      <c r="M145" s="78"/>
      <c r="N145" s="80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80"/>
    </row>
    <row r="146" spans="1:30" ht="15">
      <c r="A146" s="77"/>
      <c r="B146" s="78"/>
      <c r="C146" s="79"/>
      <c r="D146" s="78"/>
      <c r="E146" s="78"/>
      <c r="F146" s="78"/>
      <c r="G146" s="78"/>
      <c r="H146" s="78"/>
      <c r="I146" s="78"/>
      <c r="J146" s="78"/>
      <c r="K146" s="78"/>
      <c r="L146" s="80"/>
      <c r="M146" s="78"/>
      <c r="N146" s="80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80"/>
    </row>
    <row r="147" spans="1:30" ht="15">
      <c r="A147" s="77"/>
      <c r="B147" s="78"/>
      <c r="C147" s="79"/>
      <c r="D147" s="78"/>
      <c r="E147" s="78"/>
      <c r="F147" s="78"/>
      <c r="G147" s="78"/>
      <c r="H147" s="78"/>
      <c r="I147" s="78"/>
      <c r="J147" s="78"/>
      <c r="K147" s="78"/>
      <c r="L147" s="80"/>
      <c r="M147" s="78"/>
      <c r="N147" s="80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80"/>
    </row>
    <row r="148" spans="1:30" ht="15">
      <c r="A148" s="77"/>
      <c r="B148" s="78"/>
      <c r="C148" s="79"/>
      <c r="D148" s="78"/>
      <c r="E148" s="78"/>
      <c r="F148" s="78"/>
      <c r="G148" s="78"/>
      <c r="H148" s="78"/>
      <c r="I148" s="78"/>
      <c r="J148" s="78"/>
      <c r="K148" s="78"/>
      <c r="L148" s="80"/>
      <c r="M148" s="78"/>
      <c r="N148" s="80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80"/>
    </row>
    <row r="149" spans="1:30" ht="15">
      <c r="A149" s="77"/>
      <c r="B149" s="78"/>
      <c r="C149" s="79"/>
      <c r="D149" s="78"/>
      <c r="E149" s="78"/>
      <c r="F149" s="78"/>
      <c r="G149" s="78"/>
      <c r="H149" s="78"/>
      <c r="I149" s="78"/>
      <c r="J149" s="78"/>
      <c r="K149" s="78"/>
      <c r="L149" s="80"/>
      <c r="M149" s="78"/>
      <c r="N149" s="80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80"/>
    </row>
    <row r="150" spans="1:30" ht="15">
      <c r="A150" s="77"/>
      <c r="B150" s="78"/>
      <c r="C150" s="79"/>
      <c r="D150" s="78"/>
      <c r="E150" s="78"/>
      <c r="F150" s="78"/>
      <c r="G150" s="78"/>
      <c r="H150" s="78"/>
      <c r="I150" s="78"/>
      <c r="J150" s="78"/>
      <c r="K150" s="78"/>
      <c r="L150" s="80"/>
      <c r="M150" s="78"/>
      <c r="N150" s="80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80"/>
    </row>
    <row r="151" spans="1:30" ht="15">
      <c r="A151" s="77"/>
      <c r="B151" s="78"/>
      <c r="C151" s="79"/>
      <c r="D151" s="78"/>
      <c r="E151" s="78"/>
      <c r="F151" s="78"/>
      <c r="G151" s="78"/>
      <c r="H151" s="78"/>
      <c r="I151" s="78"/>
      <c r="J151" s="78"/>
      <c r="K151" s="78"/>
      <c r="L151" s="80"/>
      <c r="M151" s="78"/>
      <c r="N151" s="80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80"/>
    </row>
    <row r="152" spans="1:30" ht="15">
      <c r="A152" s="77"/>
      <c r="B152" s="78"/>
      <c r="C152" s="79"/>
      <c r="D152" s="78"/>
      <c r="E152" s="78"/>
      <c r="F152" s="78"/>
      <c r="G152" s="78"/>
      <c r="H152" s="78"/>
      <c r="I152" s="78"/>
      <c r="J152" s="78"/>
      <c r="K152" s="78"/>
      <c r="L152" s="80"/>
      <c r="M152" s="78"/>
      <c r="N152" s="80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80"/>
    </row>
    <row r="153" spans="1:30" ht="15">
      <c r="A153" s="77"/>
      <c r="B153" s="78"/>
      <c r="C153" s="79"/>
      <c r="D153" s="78"/>
      <c r="E153" s="78"/>
      <c r="F153" s="78"/>
      <c r="G153" s="78"/>
      <c r="H153" s="78"/>
      <c r="I153" s="78"/>
      <c r="J153" s="78"/>
      <c r="K153" s="78"/>
      <c r="L153" s="80"/>
      <c r="M153" s="78"/>
      <c r="N153" s="80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80"/>
    </row>
    <row r="154" spans="1:30" ht="15">
      <c r="A154" s="77"/>
      <c r="B154" s="78"/>
      <c r="C154" s="79"/>
      <c r="D154" s="78"/>
      <c r="E154" s="78"/>
      <c r="F154" s="78"/>
      <c r="G154" s="78"/>
      <c r="H154" s="78"/>
      <c r="I154" s="78"/>
      <c r="J154" s="78"/>
      <c r="K154" s="78"/>
      <c r="L154" s="80"/>
      <c r="M154" s="78"/>
      <c r="N154" s="80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80"/>
    </row>
    <row r="155" spans="1:30" ht="15">
      <c r="A155" s="77"/>
      <c r="B155" s="78"/>
      <c r="C155" s="79"/>
      <c r="D155" s="78"/>
      <c r="E155" s="78"/>
      <c r="F155" s="78"/>
      <c r="G155" s="78"/>
      <c r="H155" s="78"/>
      <c r="I155" s="78"/>
      <c r="J155" s="78"/>
      <c r="K155" s="78"/>
      <c r="L155" s="80"/>
      <c r="M155" s="78"/>
      <c r="N155" s="80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80"/>
    </row>
    <row r="156" spans="1:30" ht="15">
      <c r="A156" s="77"/>
      <c r="B156" s="78"/>
      <c r="C156" s="79"/>
      <c r="D156" s="78"/>
      <c r="E156" s="78"/>
      <c r="F156" s="78"/>
      <c r="G156" s="78"/>
      <c r="H156" s="78"/>
      <c r="I156" s="78"/>
      <c r="J156" s="78"/>
      <c r="K156" s="78"/>
      <c r="L156" s="80"/>
      <c r="M156" s="78"/>
      <c r="N156" s="80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80"/>
    </row>
    <row r="157" spans="1:30" ht="15">
      <c r="A157" s="77"/>
      <c r="B157" s="78"/>
      <c r="C157" s="79"/>
      <c r="D157" s="78"/>
      <c r="E157" s="78"/>
      <c r="F157" s="78"/>
      <c r="G157" s="78"/>
      <c r="H157" s="78"/>
      <c r="I157" s="78"/>
      <c r="J157" s="78"/>
      <c r="K157" s="78"/>
      <c r="L157" s="80"/>
      <c r="M157" s="78"/>
      <c r="N157" s="80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80"/>
    </row>
    <row r="158" spans="1:30" ht="15">
      <c r="A158" s="77"/>
      <c r="B158" s="78"/>
      <c r="C158" s="79"/>
      <c r="D158" s="78"/>
      <c r="E158" s="78"/>
      <c r="F158" s="78"/>
      <c r="G158" s="78"/>
      <c r="H158" s="78"/>
      <c r="I158" s="78"/>
      <c r="J158" s="78"/>
      <c r="K158" s="78"/>
      <c r="L158" s="80"/>
      <c r="M158" s="78"/>
      <c r="N158" s="80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80"/>
    </row>
    <row r="159" spans="1:30" ht="15">
      <c r="A159" s="77"/>
      <c r="B159" s="78"/>
      <c r="C159" s="79"/>
      <c r="D159" s="78"/>
      <c r="E159" s="78"/>
      <c r="F159" s="78"/>
      <c r="G159" s="78"/>
      <c r="H159" s="78"/>
      <c r="I159" s="78"/>
      <c r="J159" s="78"/>
      <c r="K159" s="78"/>
      <c r="L159" s="80"/>
      <c r="M159" s="78"/>
      <c r="N159" s="80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80"/>
    </row>
    <row r="160" spans="1:30" ht="15">
      <c r="A160" s="77"/>
      <c r="B160" s="78"/>
      <c r="C160" s="79"/>
      <c r="D160" s="78"/>
      <c r="E160" s="78"/>
      <c r="F160" s="78"/>
      <c r="G160" s="78"/>
      <c r="H160" s="78"/>
      <c r="I160" s="78"/>
      <c r="J160" s="78"/>
      <c r="K160" s="78"/>
      <c r="L160" s="80"/>
      <c r="M160" s="78"/>
      <c r="N160" s="80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80"/>
    </row>
    <row r="161" spans="1:30" ht="15">
      <c r="A161" s="77"/>
      <c r="B161" s="78"/>
      <c r="C161" s="79"/>
      <c r="D161" s="78"/>
      <c r="E161" s="78"/>
      <c r="F161" s="78"/>
      <c r="G161" s="78"/>
      <c r="H161" s="78"/>
      <c r="I161" s="78"/>
      <c r="J161" s="78"/>
      <c r="K161" s="78"/>
      <c r="L161" s="80"/>
      <c r="M161" s="78"/>
      <c r="N161" s="80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80"/>
    </row>
    <row r="162" spans="1:30" ht="15">
      <c r="A162" s="77"/>
      <c r="B162" s="78"/>
      <c r="C162" s="79"/>
      <c r="D162" s="78"/>
      <c r="E162" s="78"/>
      <c r="F162" s="78"/>
      <c r="G162" s="78"/>
      <c r="H162" s="78"/>
      <c r="I162" s="78"/>
      <c r="J162" s="78"/>
      <c r="K162" s="78"/>
      <c r="L162" s="80"/>
      <c r="M162" s="78"/>
      <c r="N162" s="80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80"/>
    </row>
    <row r="163" spans="1:30" ht="15">
      <c r="A163" s="77"/>
      <c r="B163" s="78"/>
      <c r="C163" s="79"/>
      <c r="D163" s="78"/>
      <c r="E163" s="78"/>
      <c r="F163" s="78"/>
      <c r="G163" s="78"/>
      <c r="H163" s="78"/>
      <c r="I163" s="78"/>
      <c r="J163" s="78"/>
      <c r="K163" s="78"/>
      <c r="L163" s="80"/>
      <c r="M163" s="78"/>
      <c r="N163" s="80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80"/>
    </row>
    <row r="164" spans="1:30" ht="15">
      <c r="A164" s="77"/>
      <c r="B164" s="78"/>
      <c r="C164" s="79"/>
      <c r="D164" s="78"/>
      <c r="E164" s="78"/>
      <c r="F164" s="78"/>
      <c r="G164" s="78"/>
      <c r="H164" s="78"/>
      <c r="I164" s="78"/>
      <c r="J164" s="78"/>
      <c r="K164" s="78"/>
      <c r="L164" s="80"/>
      <c r="M164" s="78"/>
      <c r="N164" s="80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80"/>
    </row>
    <row r="165" spans="1:30" ht="15">
      <c r="A165" s="77"/>
      <c r="B165" s="78"/>
      <c r="C165" s="79"/>
      <c r="D165" s="78"/>
      <c r="E165" s="78"/>
      <c r="F165" s="78"/>
      <c r="G165" s="78"/>
      <c r="H165" s="78"/>
      <c r="I165" s="78"/>
      <c r="J165" s="78"/>
      <c r="K165" s="78"/>
      <c r="L165" s="80"/>
      <c r="M165" s="78"/>
      <c r="N165" s="80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80"/>
    </row>
    <row r="166" spans="1:30" ht="15">
      <c r="A166" s="77"/>
      <c r="B166" s="78"/>
      <c r="C166" s="79"/>
      <c r="D166" s="78"/>
      <c r="E166" s="78"/>
      <c r="F166" s="78"/>
      <c r="G166" s="78"/>
      <c r="H166" s="78"/>
      <c r="I166" s="78"/>
      <c r="J166" s="78"/>
      <c r="K166" s="78"/>
      <c r="L166" s="80"/>
      <c r="M166" s="78"/>
      <c r="N166" s="80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80"/>
    </row>
    <row r="167" spans="1:30" ht="15">
      <c r="A167" s="77"/>
      <c r="B167" s="78"/>
      <c r="C167" s="79"/>
      <c r="D167" s="78"/>
      <c r="E167" s="78"/>
      <c r="F167" s="78"/>
      <c r="G167" s="78"/>
      <c r="H167" s="78"/>
      <c r="I167" s="78"/>
      <c r="J167" s="78"/>
      <c r="K167" s="78"/>
      <c r="L167" s="80"/>
      <c r="M167" s="78"/>
      <c r="N167" s="80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80"/>
    </row>
    <row r="168" spans="1:30" ht="15">
      <c r="A168" s="77"/>
      <c r="B168" s="78"/>
      <c r="C168" s="79"/>
      <c r="D168" s="78"/>
      <c r="E168" s="78"/>
      <c r="F168" s="78"/>
      <c r="G168" s="78"/>
      <c r="H168" s="78"/>
      <c r="I168" s="78"/>
      <c r="J168" s="78"/>
      <c r="K168" s="78"/>
      <c r="L168" s="80"/>
      <c r="M168" s="78"/>
      <c r="N168" s="80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80"/>
    </row>
    <row r="169" spans="1:30" ht="15">
      <c r="A169" s="77"/>
      <c r="B169" s="78"/>
      <c r="C169" s="79"/>
      <c r="D169" s="78"/>
      <c r="E169" s="78"/>
      <c r="F169" s="78"/>
      <c r="G169" s="78"/>
      <c r="H169" s="78"/>
      <c r="I169" s="78"/>
      <c r="J169" s="78"/>
      <c r="K169" s="78"/>
      <c r="L169" s="80"/>
      <c r="M169" s="78"/>
      <c r="N169" s="80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80"/>
    </row>
    <row r="170" spans="1:30" ht="15">
      <c r="A170" s="77"/>
      <c r="B170" s="78"/>
      <c r="C170" s="79"/>
      <c r="D170" s="78"/>
      <c r="E170" s="78"/>
      <c r="F170" s="78"/>
      <c r="G170" s="78"/>
      <c r="H170" s="78"/>
      <c r="I170" s="78"/>
      <c r="J170" s="78"/>
      <c r="K170" s="78"/>
      <c r="L170" s="80"/>
      <c r="M170" s="78"/>
      <c r="N170" s="80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80"/>
    </row>
    <row r="171" spans="1:30" ht="15">
      <c r="A171" s="77"/>
      <c r="B171" s="78"/>
      <c r="C171" s="79"/>
      <c r="D171" s="78"/>
      <c r="E171" s="78"/>
      <c r="F171" s="78"/>
      <c r="G171" s="78"/>
      <c r="H171" s="78"/>
      <c r="I171" s="78"/>
      <c r="J171" s="78"/>
      <c r="K171" s="78"/>
      <c r="L171" s="80"/>
      <c r="M171" s="78"/>
      <c r="N171" s="80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80"/>
    </row>
    <row r="172" spans="1:30" ht="15">
      <c r="A172" s="77"/>
      <c r="B172" s="78"/>
      <c r="C172" s="79"/>
      <c r="D172" s="78"/>
      <c r="E172" s="78"/>
      <c r="F172" s="78"/>
      <c r="G172" s="78"/>
      <c r="H172" s="78"/>
      <c r="I172" s="78"/>
      <c r="J172" s="78"/>
      <c r="K172" s="78"/>
      <c r="L172" s="80"/>
      <c r="M172" s="78"/>
      <c r="N172" s="80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80"/>
    </row>
    <row r="173" spans="1:30" ht="15">
      <c r="A173" s="77"/>
      <c r="B173" s="78"/>
      <c r="C173" s="79"/>
      <c r="D173" s="78"/>
      <c r="E173" s="78"/>
      <c r="F173" s="78"/>
      <c r="G173" s="78"/>
      <c r="H173" s="78"/>
      <c r="I173" s="78"/>
      <c r="J173" s="78"/>
      <c r="K173" s="78"/>
      <c r="L173" s="80"/>
      <c r="M173" s="78"/>
      <c r="N173" s="80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80"/>
    </row>
    <row r="174" spans="1:30" ht="15">
      <c r="A174" s="77"/>
      <c r="B174" s="78"/>
      <c r="C174" s="79"/>
      <c r="D174" s="78"/>
      <c r="E174" s="78"/>
      <c r="F174" s="78"/>
      <c r="G174" s="78"/>
      <c r="H174" s="78"/>
      <c r="I174" s="78"/>
      <c r="J174" s="78"/>
      <c r="K174" s="78"/>
      <c r="L174" s="80"/>
      <c r="M174" s="78"/>
      <c r="N174" s="80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80"/>
    </row>
    <row r="175" spans="1:30" ht="15">
      <c r="A175" s="77"/>
      <c r="B175" s="78"/>
      <c r="C175" s="79"/>
      <c r="D175" s="78"/>
      <c r="E175" s="78"/>
      <c r="F175" s="78"/>
      <c r="G175" s="78"/>
      <c r="H175" s="78"/>
      <c r="I175" s="78"/>
      <c r="J175" s="78"/>
      <c r="K175" s="78"/>
      <c r="L175" s="80"/>
      <c r="M175" s="78"/>
      <c r="N175" s="80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80"/>
    </row>
    <row r="176" spans="1:30" ht="15">
      <c r="A176" s="77"/>
      <c r="B176" s="78"/>
      <c r="C176" s="79"/>
      <c r="D176" s="78"/>
      <c r="E176" s="78"/>
      <c r="F176" s="78"/>
      <c r="G176" s="78"/>
      <c r="H176" s="78"/>
      <c r="I176" s="78"/>
      <c r="J176" s="78"/>
      <c r="K176" s="78"/>
      <c r="L176" s="80"/>
      <c r="M176" s="78"/>
      <c r="N176" s="80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80"/>
    </row>
    <row r="177" spans="1:30" ht="15">
      <c r="A177" s="77"/>
      <c r="B177" s="78"/>
      <c r="C177" s="79"/>
      <c r="D177" s="78"/>
      <c r="E177" s="78"/>
      <c r="F177" s="78"/>
      <c r="G177" s="78"/>
      <c r="H177" s="78"/>
      <c r="I177" s="78"/>
      <c r="J177" s="78"/>
      <c r="K177" s="78"/>
      <c r="L177" s="80"/>
      <c r="M177" s="78"/>
      <c r="N177" s="80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80"/>
    </row>
    <row r="178" spans="1:30" ht="15">
      <c r="A178" s="77"/>
      <c r="B178" s="78"/>
      <c r="C178" s="79"/>
      <c r="D178" s="78"/>
      <c r="E178" s="78"/>
      <c r="F178" s="78"/>
      <c r="G178" s="78"/>
      <c r="H178" s="78"/>
      <c r="I178" s="78"/>
      <c r="J178" s="78"/>
      <c r="K178" s="78"/>
      <c r="L178" s="80"/>
      <c r="M178" s="78"/>
      <c r="N178" s="80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80"/>
    </row>
    <row r="179" spans="1:30" ht="15">
      <c r="A179" s="77"/>
      <c r="B179" s="78"/>
      <c r="C179" s="79"/>
      <c r="D179" s="78"/>
      <c r="E179" s="78"/>
      <c r="F179" s="78"/>
      <c r="G179" s="78"/>
      <c r="H179" s="78"/>
      <c r="I179" s="78"/>
      <c r="J179" s="78"/>
      <c r="K179" s="78"/>
      <c r="L179" s="80"/>
      <c r="M179" s="78"/>
      <c r="N179" s="80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80"/>
    </row>
    <row r="180" spans="1:30" ht="15">
      <c r="A180" s="77"/>
      <c r="B180" s="78"/>
      <c r="C180" s="79"/>
      <c r="D180" s="78"/>
      <c r="E180" s="78"/>
      <c r="F180" s="78"/>
      <c r="G180" s="78"/>
      <c r="H180" s="78"/>
      <c r="I180" s="78"/>
      <c r="J180" s="78"/>
      <c r="K180" s="78"/>
      <c r="L180" s="80"/>
      <c r="M180" s="78"/>
      <c r="N180" s="80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80"/>
    </row>
    <row r="181" spans="1:30" ht="15">
      <c r="A181" s="77"/>
      <c r="B181" s="78"/>
      <c r="C181" s="79"/>
      <c r="D181" s="78"/>
      <c r="E181" s="78"/>
      <c r="F181" s="78"/>
      <c r="G181" s="78"/>
      <c r="H181" s="78"/>
      <c r="I181" s="78"/>
      <c r="J181" s="78"/>
      <c r="K181" s="78"/>
      <c r="L181" s="80"/>
      <c r="M181" s="78"/>
      <c r="N181" s="80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80"/>
    </row>
    <row r="182" spans="1:30" ht="15">
      <c r="A182" s="77"/>
      <c r="B182" s="78"/>
      <c r="C182" s="79"/>
      <c r="D182" s="78"/>
      <c r="E182" s="78"/>
      <c r="F182" s="78"/>
      <c r="G182" s="78"/>
      <c r="H182" s="78"/>
      <c r="I182" s="78"/>
      <c r="J182" s="78"/>
      <c r="K182" s="78"/>
      <c r="L182" s="80"/>
      <c r="M182" s="78"/>
      <c r="N182" s="80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80"/>
    </row>
    <row r="183" spans="1:30" ht="15">
      <c r="A183" s="77"/>
      <c r="B183" s="78"/>
      <c r="C183" s="79"/>
      <c r="D183" s="78"/>
      <c r="E183" s="78"/>
      <c r="F183" s="78"/>
      <c r="G183" s="78"/>
      <c r="H183" s="78"/>
      <c r="I183" s="78"/>
      <c r="J183" s="78"/>
      <c r="K183" s="78"/>
      <c r="L183" s="80"/>
      <c r="M183" s="78"/>
      <c r="N183" s="80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80"/>
    </row>
    <row r="184" spans="1:30" ht="15">
      <c r="A184" s="77"/>
      <c r="B184" s="78"/>
      <c r="C184" s="79"/>
      <c r="D184" s="78"/>
      <c r="E184" s="78"/>
      <c r="F184" s="78"/>
      <c r="G184" s="78"/>
      <c r="H184" s="78"/>
      <c r="I184" s="78"/>
      <c r="J184" s="78"/>
      <c r="K184" s="78"/>
      <c r="L184" s="80"/>
      <c r="M184" s="78"/>
      <c r="N184" s="80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80"/>
    </row>
    <row r="185" spans="1:30" ht="15">
      <c r="A185" s="77"/>
      <c r="B185" s="78"/>
      <c r="C185" s="79"/>
      <c r="D185" s="78"/>
      <c r="E185" s="78"/>
      <c r="F185" s="78"/>
      <c r="G185" s="78"/>
      <c r="H185" s="78"/>
      <c r="I185" s="78"/>
      <c r="J185" s="78"/>
      <c r="K185" s="78"/>
      <c r="L185" s="80"/>
      <c r="M185" s="78"/>
      <c r="N185" s="80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80"/>
    </row>
    <row r="186" spans="1:30" ht="15">
      <c r="A186" s="77"/>
      <c r="B186" s="78"/>
      <c r="C186" s="79"/>
      <c r="D186" s="78"/>
      <c r="E186" s="78"/>
      <c r="F186" s="78"/>
      <c r="G186" s="78"/>
      <c r="H186" s="78"/>
      <c r="I186" s="78"/>
      <c r="J186" s="78"/>
      <c r="K186" s="78"/>
      <c r="L186" s="80"/>
      <c r="M186" s="78"/>
      <c r="N186" s="80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80"/>
    </row>
    <row r="187" spans="1:30" ht="15">
      <c r="A187" s="77"/>
      <c r="B187" s="78"/>
      <c r="C187" s="79"/>
      <c r="D187" s="78"/>
      <c r="E187" s="78"/>
      <c r="F187" s="78"/>
      <c r="G187" s="78"/>
      <c r="H187" s="78"/>
      <c r="I187" s="78"/>
      <c r="J187" s="78"/>
      <c r="K187" s="78"/>
      <c r="L187" s="80"/>
      <c r="M187" s="78"/>
      <c r="N187" s="80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80"/>
    </row>
    <row r="188" spans="1:30" ht="15">
      <c r="A188" s="77"/>
      <c r="B188" s="78"/>
      <c r="C188" s="79"/>
      <c r="D188" s="78"/>
      <c r="E188" s="78"/>
      <c r="F188" s="78"/>
      <c r="G188" s="78"/>
      <c r="H188" s="78"/>
      <c r="I188" s="78"/>
      <c r="J188" s="78"/>
      <c r="K188" s="78"/>
      <c r="L188" s="80"/>
      <c r="M188" s="78"/>
      <c r="N188" s="80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80"/>
    </row>
    <row r="189" spans="1:30" ht="15">
      <c r="A189" s="77"/>
      <c r="B189" s="78"/>
      <c r="C189" s="79"/>
      <c r="D189" s="78"/>
      <c r="E189" s="78"/>
      <c r="F189" s="78"/>
      <c r="G189" s="78"/>
      <c r="H189" s="78"/>
      <c r="I189" s="78"/>
      <c r="J189" s="78"/>
      <c r="K189" s="78"/>
      <c r="L189" s="80"/>
      <c r="M189" s="78"/>
      <c r="N189" s="80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80"/>
    </row>
    <row r="190" spans="1:30" ht="15">
      <c r="A190" s="77"/>
      <c r="B190" s="78"/>
      <c r="C190" s="79"/>
      <c r="D190" s="78"/>
      <c r="E190" s="78"/>
      <c r="F190" s="78"/>
      <c r="G190" s="78"/>
      <c r="H190" s="78"/>
      <c r="I190" s="78"/>
      <c r="J190" s="78"/>
      <c r="K190" s="78"/>
      <c r="L190" s="80"/>
      <c r="M190" s="78"/>
      <c r="N190" s="80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80"/>
    </row>
    <row r="191" spans="1:30" ht="15">
      <c r="A191" s="77"/>
      <c r="B191" s="78"/>
      <c r="C191" s="79"/>
      <c r="D191" s="78"/>
      <c r="E191" s="78"/>
      <c r="F191" s="78"/>
      <c r="G191" s="78"/>
      <c r="H191" s="78"/>
      <c r="I191" s="78"/>
      <c r="J191" s="78"/>
      <c r="K191" s="78"/>
      <c r="L191" s="80"/>
      <c r="M191" s="78"/>
      <c r="N191" s="80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80"/>
    </row>
    <row r="192" spans="1:30" ht="15">
      <c r="A192" s="77"/>
      <c r="B192" s="78"/>
      <c r="C192" s="79"/>
      <c r="D192" s="78"/>
      <c r="E192" s="78"/>
      <c r="F192" s="78"/>
      <c r="G192" s="78"/>
      <c r="H192" s="78"/>
      <c r="I192" s="78"/>
      <c r="J192" s="78"/>
      <c r="K192" s="78"/>
      <c r="L192" s="80"/>
      <c r="M192" s="78"/>
      <c r="N192" s="80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80"/>
    </row>
    <row r="193" spans="1:30" ht="15">
      <c r="A193" s="77"/>
      <c r="B193" s="78"/>
      <c r="C193" s="79"/>
      <c r="D193" s="78"/>
      <c r="E193" s="78"/>
      <c r="F193" s="78"/>
      <c r="G193" s="78"/>
      <c r="H193" s="78"/>
      <c r="I193" s="78"/>
      <c r="J193" s="78"/>
      <c r="K193" s="78"/>
      <c r="L193" s="80"/>
      <c r="M193" s="78"/>
      <c r="N193" s="80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80"/>
    </row>
    <row r="194" spans="1:30" ht="15">
      <c r="A194" s="77"/>
      <c r="B194" s="78"/>
      <c r="C194" s="79"/>
      <c r="D194" s="78"/>
      <c r="E194" s="78"/>
      <c r="F194" s="78"/>
      <c r="G194" s="78"/>
      <c r="H194" s="78"/>
      <c r="I194" s="78"/>
      <c r="J194" s="78"/>
      <c r="K194" s="78"/>
      <c r="L194" s="80"/>
      <c r="M194" s="78"/>
      <c r="N194" s="80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80"/>
    </row>
    <row r="195" spans="1:30" ht="15">
      <c r="A195" s="77"/>
      <c r="B195" s="78"/>
      <c r="C195" s="79"/>
      <c r="D195" s="78"/>
      <c r="E195" s="78"/>
      <c r="F195" s="78"/>
      <c r="G195" s="78"/>
      <c r="H195" s="78"/>
      <c r="I195" s="78"/>
      <c r="J195" s="78"/>
      <c r="K195" s="78"/>
      <c r="L195" s="80"/>
      <c r="M195" s="78"/>
      <c r="N195" s="80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80"/>
    </row>
    <row r="196" spans="1:30" ht="15">
      <c r="A196" s="77"/>
      <c r="B196" s="78"/>
      <c r="C196" s="79"/>
      <c r="D196" s="78"/>
      <c r="E196" s="78"/>
      <c r="F196" s="78"/>
      <c r="G196" s="78"/>
      <c r="H196" s="78"/>
      <c r="I196" s="78"/>
      <c r="J196" s="78"/>
      <c r="K196" s="78"/>
      <c r="L196" s="80"/>
      <c r="M196" s="78"/>
      <c r="N196" s="80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80"/>
    </row>
    <row r="197" spans="1:30" ht="15">
      <c r="A197" s="77"/>
      <c r="B197" s="78"/>
      <c r="C197" s="79"/>
      <c r="D197" s="78"/>
      <c r="E197" s="78"/>
      <c r="F197" s="78"/>
      <c r="G197" s="78"/>
      <c r="H197" s="78"/>
      <c r="I197" s="78"/>
      <c r="J197" s="78"/>
      <c r="K197" s="78"/>
      <c r="L197" s="80"/>
      <c r="M197" s="78"/>
      <c r="N197" s="80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80"/>
    </row>
    <row r="198" spans="1:30" ht="15">
      <c r="A198" s="77"/>
      <c r="B198" s="78"/>
      <c r="C198" s="79"/>
      <c r="D198" s="78"/>
      <c r="E198" s="78"/>
      <c r="F198" s="78"/>
      <c r="G198" s="78"/>
      <c r="H198" s="78"/>
      <c r="I198" s="78"/>
      <c r="J198" s="78"/>
      <c r="K198" s="78"/>
      <c r="L198" s="80"/>
      <c r="M198" s="78"/>
      <c r="N198" s="80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80"/>
    </row>
    <row r="199" spans="1:30" ht="15">
      <c r="A199" s="77"/>
      <c r="B199" s="78"/>
      <c r="C199" s="79"/>
      <c r="D199" s="78"/>
      <c r="E199" s="78"/>
      <c r="F199" s="78"/>
      <c r="G199" s="78"/>
      <c r="H199" s="78"/>
      <c r="I199" s="78"/>
      <c r="J199" s="78"/>
      <c r="K199" s="78"/>
      <c r="L199" s="80"/>
      <c r="M199" s="78"/>
      <c r="N199" s="80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80"/>
    </row>
    <row r="200" spans="1:30" ht="15">
      <c r="A200" s="77"/>
      <c r="B200" s="78"/>
      <c r="C200" s="79"/>
      <c r="D200" s="78"/>
      <c r="E200" s="78"/>
      <c r="F200" s="78"/>
      <c r="G200" s="78"/>
      <c r="H200" s="78"/>
      <c r="I200" s="78"/>
      <c r="J200" s="78"/>
      <c r="K200" s="78"/>
      <c r="L200" s="80"/>
      <c r="M200" s="78"/>
      <c r="N200" s="80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80"/>
    </row>
    <row r="201" spans="1:30" ht="15">
      <c r="A201" s="77"/>
      <c r="B201" s="78"/>
      <c r="C201" s="79"/>
      <c r="D201" s="78"/>
      <c r="E201" s="78"/>
      <c r="F201" s="78"/>
      <c r="G201" s="78"/>
      <c r="H201" s="78"/>
      <c r="I201" s="78"/>
      <c r="J201" s="78"/>
      <c r="K201" s="78"/>
      <c r="L201" s="80"/>
      <c r="M201" s="78"/>
      <c r="N201" s="80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80"/>
    </row>
    <row r="202" spans="1:30" ht="15">
      <c r="A202" s="77"/>
      <c r="B202" s="78"/>
      <c r="C202" s="79"/>
      <c r="D202" s="78"/>
      <c r="E202" s="78"/>
      <c r="F202" s="78"/>
      <c r="G202" s="78"/>
      <c r="H202" s="78"/>
      <c r="I202" s="78"/>
      <c r="J202" s="78"/>
      <c r="K202" s="78"/>
      <c r="L202" s="80"/>
      <c r="M202" s="78"/>
      <c r="N202" s="80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80"/>
    </row>
    <row r="203" spans="1:30" ht="15">
      <c r="A203" s="77"/>
      <c r="B203" s="78"/>
      <c r="C203" s="79"/>
      <c r="D203" s="78"/>
      <c r="E203" s="78"/>
      <c r="F203" s="78"/>
      <c r="G203" s="78"/>
      <c r="H203" s="78"/>
      <c r="I203" s="78"/>
      <c r="J203" s="78"/>
      <c r="K203" s="78"/>
      <c r="L203" s="80"/>
      <c r="M203" s="78"/>
      <c r="N203" s="80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80"/>
    </row>
    <row r="204" spans="1:30" ht="15">
      <c r="A204" s="77"/>
      <c r="B204" s="78"/>
      <c r="C204" s="79"/>
      <c r="D204" s="78"/>
      <c r="E204" s="78"/>
      <c r="F204" s="78"/>
      <c r="G204" s="78"/>
      <c r="H204" s="78"/>
      <c r="I204" s="78"/>
      <c r="J204" s="78"/>
      <c r="K204" s="78"/>
      <c r="L204" s="80"/>
      <c r="M204" s="78"/>
      <c r="N204" s="80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80"/>
    </row>
    <row r="205" spans="1:30" ht="15">
      <c r="A205" s="77"/>
      <c r="B205" s="78"/>
      <c r="C205" s="79"/>
      <c r="D205" s="78"/>
      <c r="E205" s="78"/>
      <c r="F205" s="78"/>
      <c r="G205" s="78"/>
      <c r="H205" s="78"/>
      <c r="I205" s="78"/>
      <c r="J205" s="78"/>
      <c r="K205" s="78"/>
      <c r="L205" s="80"/>
      <c r="M205" s="78"/>
      <c r="N205" s="80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80"/>
    </row>
    <row r="206" spans="1:30" ht="15">
      <c r="A206" s="77"/>
      <c r="B206" s="78"/>
      <c r="C206" s="79"/>
      <c r="D206" s="78"/>
      <c r="E206" s="78"/>
      <c r="F206" s="78"/>
      <c r="G206" s="78"/>
      <c r="H206" s="78"/>
      <c r="I206" s="78"/>
      <c r="J206" s="78"/>
      <c r="K206" s="78"/>
      <c r="L206" s="80"/>
      <c r="M206" s="78"/>
      <c r="N206" s="80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80"/>
    </row>
    <row r="207" spans="1:30" ht="15">
      <c r="A207" s="77"/>
      <c r="B207" s="78"/>
      <c r="C207" s="79"/>
      <c r="D207" s="78"/>
      <c r="E207" s="78"/>
      <c r="F207" s="78"/>
      <c r="G207" s="78"/>
      <c r="H207" s="78"/>
      <c r="I207" s="78"/>
      <c r="J207" s="78"/>
      <c r="K207" s="78"/>
      <c r="L207" s="80"/>
      <c r="M207" s="78"/>
      <c r="N207" s="80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80"/>
    </row>
    <row r="208" spans="1:30" ht="15">
      <c r="A208" s="77"/>
      <c r="B208" s="78"/>
      <c r="C208" s="79"/>
      <c r="D208" s="78"/>
      <c r="E208" s="78"/>
      <c r="F208" s="78"/>
      <c r="G208" s="78"/>
      <c r="H208" s="78"/>
      <c r="I208" s="78"/>
      <c r="J208" s="78"/>
      <c r="K208" s="78"/>
      <c r="L208" s="80"/>
      <c r="M208" s="78"/>
      <c r="N208" s="80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80"/>
    </row>
    <row r="209" spans="1:30" ht="15">
      <c r="A209" s="77"/>
      <c r="B209" s="78"/>
      <c r="C209" s="79"/>
      <c r="D209" s="78"/>
      <c r="E209" s="78"/>
      <c r="F209" s="78"/>
      <c r="G209" s="78"/>
      <c r="H209" s="78"/>
      <c r="I209" s="78"/>
      <c r="J209" s="78"/>
      <c r="K209" s="78"/>
      <c r="L209" s="80"/>
      <c r="M209" s="78"/>
      <c r="N209" s="80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80"/>
    </row>
    <row r="210" spans="1:30" ht="15">
      <c r="A210" s="77"/>
      <c r="B210" s="78"/>
      <c r="C210" s="79"/>
      <c r="D210" s="78"/>
      <c r="E210" s="78"/>
      <c r="F210" s="78"/>
      <c r="G210" s="78"/>
      <c r="H210" s="78"/>
      <c r="I210" s="78"/>
      <c r="J210" s="78"/>
      <c r="K210" s="78"/>
      <c r="L210" s="80"/>
      <c r="M210" s="78"/>
      <c r="N210" s="80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80"/>
    </row>
    <row r="211" spans="1:30" ht="15">
      <c r="A211" s="77"/>
      <c r="B211" s="78"/>
      <c r="C211" s="79"/>
      <c r="D211" s="78"/>
      <c r="E211" s="78"/>
      <c r="F211" s="78"/>
      <c r="G211" s="78"/>
      <c r="H211" s="78"/>
      <c r="I211" s="78"/>
      <c r="J211" s="78"/>
      <c r="K211" s="78"/>
      <c r="L211" s="80"/>
      <c r="M211" s="78"/>
      <c r="N211" s="80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80"/>
    </row>
    <row r="212" spans="1:30" ht="15">
      <c r="A212" s="77"/>
      <c r="B212" s="78"/>
      <c r="C212" s="79"/>
      <c r="D212" s="78"/>
      <c r="E212" s="78"/>
      <c r="F212" s="78"/>
      <c r="G212" s="78"/>
      <c r="H212" s="78"/>
      <c r="I212" s="78"/>
      <c r="J212" s="78"/>
      <c r="K212" s="78"/>
      <c r="L212" s="80"/>
      <c r="M212" s="78"/>
      <c r="N212" s="80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80"/>
    </row>
    <row r="213" spans="1:30" ht="15">
      <c r="A213" s="77"/>
      <c r="B213" s="78"/>
      <c r="C213" s="79"/>
      <c r="D213" s="78"/>
      <c r="E213" s="78"/>
      <c r="F213" s="78"/>
      <c r="G213" s="78"/>
      <c r="H213" s="78"/>
      <c r="I213" s="78"/>
      <c r="J213" s="78"/>
      <c r="K213" s="78"/>
      <c r="L213" s="80"/>
      <c r="M213" s="78"/>
      <c r="N213" s="80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80"/>
    </row>
    <row r="214" spans="1:30" ht="15">
      <c r="A214" s="77"/>
      <c r="B214" s="78"/>
      <c r="C214" s="79"/>
      <c r="D214" s="78"/>
      <c r="E214" s="78"/>
      <c r="F214" s="78"/>
      <c r="G214" s="78"/>
      <c r="H214" s="78"/>
      <c r="I214" s="78"/>
      <c r="J214" s="78"/>
      <c r="K214" s="78"/>
      <c r="L214" s="80"/>
      <c r="M214" s="78"/>
      <c r="N214" s="80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80"/>
    </row>
    <row r="215" spans="1:30" ht="15">
      <c r="A215" s="77"/>
      <c r="B215" s="78"/>
      <c r="C215" s="79"/>
      <c r="D215" s="78"/>
      <c r="E215" s="78"/>
      <c r="F215" s="78"/>
      <c r="G215" s="78"/>
      <c r="H215" s="78"/>
      <c r="I215" s="78"/>
      <c r="J215" s="78"/>
      <c r="K215" s="78"/>
      <c r="L215" s="80"/>
      <c r="M215" s="78"/>
      <c r="N215" s="80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80"/>
    </row>
    <row r="216" spans="1:30" ht="15">
      <c r="A216" s="77"/>
      <c r="B216" s="78"/>
      <c r="C216" s="79"/>
      <c r="D216" s="78"/>
      <c r="E216" s="78"/>
      <c r="F216" s="78"/>
      <c r="G216" s="78"/>
      <c r="H216" s="78"/>
      <c r="I216" s="78"/>
      <c r="J216" s="78"/>
      <c r="K216" s="78"/>
      <c r="L216" s="80"/>
      <c r="M216" s="78"/>
      <c r="N216" s="80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80"/>
    </row>
    <row r="217" spans="1:30" ht="15">
      <c r="A217" s="77"/>
      <c r="B217" s="78"/>
      <c r="C217" s="79"/>
      <c r="D217" s="78"/>
      <c r="E217" s="78"/>
      <c r="F217" s="78"/>
      <c r="G217" s="78"/>
      <c r="H217" s="78"/>
      <c r="I217" s="78"/>
      <c r="J217" s="78"/>
      <c r="K217" s="78"/>
      <c r="L217" s="80"/>
      <c r="M217" s="78"/>
      <c r="N217" s="80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80"/>
    </row>
    <row r="218" spans="1:30" ht="15">
      <c r="A218" s="77"/>
      <c r="B218" s="78"/>
      <c r="C218" s="79"/>
      <c r="D218" s="78"/>
      <c r="E218" s="78"/>
      <c r="F218" s="78"/>
      <c r="G218" s="78"/>
      <c r="H218" s="78"/>
      <c r="I218" s="78"/>
      <c r="J218" s="78"/>
      <c r="K218" s="78"/>
      <c r="L218" s="80"/>
      <c r="M218" s="78"/>
      <c r="N218" s="80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80"/>
    </row>
    <row r="219" spans="1:30" ht="15">
      <c r="A219" s="77"/>
      <c r="B219" s="78"/>
      <c r="C219" s="79"/>
      <c r="D219" s="78"/>
      <c r="E219" s="78"/>
      <c r="F219" s="78"/>
      <c r="G219" s="78"/>
      <c r="H219" s="78"/>
      <c r="I219" s="78"/>
      <c r="J219" s="78"/>
      <c r="K219" s="78"/>
      <c r="L219" s="80"/>
      <c r="M219" s="78"/>
      <c r="N219" s="80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80"/>
    </row>
    <row r="220" spans="1:30" ht="15">
      <c r="A220" s="77"/>
      <c r="B220" s="78"/>
      <c r="C220" s="79"/>
      <c r="D220" s="78"/>
      <c r="E220" s="78"/>
      <c r="F220" s="78"/>
      <c r="G220" s="78"/>
      <c r="H220" s="78"/>
      <c r="I220" s="78"/>
      <c r="J220" s="78"/>
      <c r="K220" s="78"/>
      <c r="L220" s="80"/>
      <c r="M220" s="78"/>
      <c r="N220" s="80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80"/>
    </row>
    <row r="221" spans="1:30" ht="15">
      <c r="A221" s="77"/>
      <c r="B221" s="78"/>
      <c r="C221" s="79"/>
      <c r="D221" s="78"/>
      <c r="E221" s="78"/>
      <c r="F221" s="78"/>
      <c r="G221" s="78"/>
      <c r="H221" s="78"/>
      <c r="I221" s="78"/>
      <c r="J221" s="78"/>
      <c r="K221" s="78"/>
      <c r="L221" s="80"/>
      <c r="M221" s="78"/>
      <c r="N221" s="80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80"/>
    </row>
    <row r="222" spans="1:30" ht="15">
      <c r="A222" s="77"/>
      <c r="B222" s="78"/>
      <c r="C222" s="79"/>
      <c r="D222" s="78"/>
      <c r="E222" s="78"/>
      <c r="F222" s="78"/>
      <c r="G222" s="78"/>
      <c r="H222" s="78"/>
      <c r="I222" s="78"/>
      <c r="J222" s="78"/>
      <c r="K222" s="78"/>
      <c r="L222" s="80"/>
      <c r="M222" s="78"/>
      <c r="N222" s="80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80"/>
    </row>
    <row r="223" spans="1:30" ht="15">
      <c r="A223" s="77"/>
      <c r="B223" s="78"/>
      <c r="C223" s="79"/>
      <c r="D223" s="78"/>
      <c r="E223" s="78"/>
      <c r="F223" s="78"/>
      <c r="G223" s="78"/>
      <c r="H223" s="78"/>
      <c r="I223" s="78"/>
      <c r="J223" s="78"/>
      <c r="K223" s="78"/>
      <c r="L223" s="80"/>
      <c r="M223" s="78"/>
      <c r="N223" s="80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80"/>
    </row>
    <row r="224" spans="1:30" ht="15">
      <c r="A224" s="77"/>
      <c r="B224" s="78"/>
      <c r="C224" s="79"/>
      <c r="D224" s="78"/>
      <c r="E224" s="78"/>
      <c r="F224" s="78"/>
      <c r="G224" s="78"/>
      <c r="H224" s="78"/>
      <c r="I224" s="78"/>
      <c r="J224" s="78"/>
      <c r="K224" s="78"/>
      <c r="L224" s="80"/>
      <c r="M224" s="78"/>
      <c r="N224" s="80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80"/>
    </row>
    <row r="225" spans="1:30" ht="15">
      <c r="A225" s="77"/>
      <c r="B225" s="78"/>
      <c r="C225" s="79"/>
      <c r="D225" s="78"/>
      <c r="E225" s="78"/>
      <c r="F225" s="78"/>
      <c r="G225" s="78"/>
      <c r="H225" s="78"/>
      <c r="I225" s="78"/>
      <c r="J225" s="78"/>
      <c r="K225" s="78"/>
      <c r="L225" s="80"/>
      <c r="M225" s="78"/>
      <c r="N225" s="80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80"/>
    </row>
    <row r="226" spans="1:30" ht="15">
      <c r="A226" s="77"/>
      <c r="B226" s="78"/>
      <c r="C226" s="79"/>
      <c r="D226" s="78"/>
      <c r="E226" s="78"/>
      <c r="F226" s="78"/>
      <c r="G226" s="78"/>
      <c r="H226" s="78"/>
      <c r="I226" s="78"/>
      <c r="J226" s="78"/>
      <c r="K226" s="78"/>
      <c r="L226" s="80"/>
      <c r="M226" s="78"/>
      <c r="N226" s="80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80"/>
    </row>
    <row r="227" spans="1:30" ht="15">
      <c r="A227" s="77"/>
      <c r="B227" s="78"/>
      <c r="C227" s="79"/>
      <c r="D227" s="78"/>
      <c r="E227" s="78"/>
      <c r="F227" s="78"/>
      <c r="G227" s="78"/>
      <c r="H227" s="78"/>
      <c r="I227" s="78"/>
      <c r="J227" s="78"/>
      <c r="K227" s="78"/>
      <c r="L227" s="80"/>
      <c r="M227" s="78"/>
      <c r="N227" s="80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80"/>
    </row>
    <row r="228" spans="1:30" ht="15">
      <c r="A228" s="77"/>
      <c r="B228" s="78"/>
      <c r="C228" s="79"/>
      <c r="D228" s="78"/>
      <c r="E228" s="78"/>
      <c r="F228" s="78"/>
      <c r="G228" s="78"/>
      <c r="H228" s="78"/>
      <c r="I228" s="78"/>
      <c r="J228" s="78"/>
      <c r="K228" s="78"/>
      <c r="L228" s="80"/>
      <c r="M228" s="78"/>
      <c r="N228" s="80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80"/>
    </row>
    <row r="229" spans="1:30" ht="15">
      <c r="A229" s="77"/>
      <c r="B229" s="78"/>
      <c r="C229" s="79"/>
      <c r="D229" s="78"/>
      <c r="E229" s="78"/>
      <c r="F229" s="78"/>
      <c r="G229" s="78"/>
      <c r="H229" s="78"/>
      <c r="I229" s="78"/>
      <c r="J229" s="78"/>
      <c r="K229" s="78"/>
      <c r="L229" s="80"/>
      <c r="M229" s="78"/>
      <c r="N229" s="80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80"/>
    </row>
    <row r="230" spans="1:30" ht="15">
      <c r="A230" s="77"/>
      <c r="B230" s="78"/>
      <c r="C230" s="79"/>
      <c r="D230" s="78"/>
      <c r="E230" s="78"/>
      <c r="F230" s="78"/>
      <c r="G230" s="78"/>
      <c r="H230" s="78"/>
      <c r="I230" s="78"/>
      <c r="J230" s="78"/>
      <c r="K230" s="78"/>
      <c r="L230" s="80"/>
      <c r="M230" s="78"/>
      <c r="N230" s="80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80"/>
    </row>
    <row r="231" spans="1:30" ht="15">
      <c r="A231" s="77"/>
      <c r="B231" s="78"/>
      <c r="C231" s="79"/>
      <c r="D231" s="78"/>
      <c r="E231" s="78"/>
      <c r="F231" s="78"/>
      <c r="G231" s="78"/>
      <c r="H231" s="78"/>
      <c r="I231" s="78"/>
      <c r="J231" s="78"/>
      <c r="K231" s="78"/>
      <c r="L231" s="80"/>
      <c r="M231" s="78"/>
      <c r="N231" s="80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80"/>
    </row>
    <row r="232" spans="1:30" ht="15">
      <c r="A232" s="77"/>
      <c r="B232" s="78"/>
      <c r="C232" s="79"/>
      <c r="D232" s="78"/>
      <c r="E232" s="78"/>
      <c r="F232" s="78"/>
      <c r="G232" s="78"/>
      <c r="H232" s="78"/>
      <c r="I232" s="78"/>
      <c r="J232" s="78"/>
      <c r="K232" s="78"/>
      <c r="L232" s="80"/>
      <c r="M232" s="78"/>
      <c r="N232" s="80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80"/>
    </row>
    <row r="233" spans="1:30" ht="15">
      <c r="A233" s="77"/>
      <c r="B233" s="78"/>
      <c r="C233" s="79"/>
      <c r="D233" s="78"/>
      <c r="E233" s="78"/>
      <c r="F233" s="78"/>
      <c r="G233" s="78"/>
      <c r="H233" s="78"/>
      <c r="I233" s="78"/>
      <c r="J233" s="78"/>
      <c r="K233" s="78"/>
      <c r="L233" s="80"/>
      <c r="M233" s="78"/>
      <c r="N233" s="80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80"/>
    </row>
    <row r="234" spans="1:30" ht="15">
      <c r="A234" s="77"/>
      <c r="B234" s="78"/>
      <c r="C234" s="79"/>
      <c r="D234" s="78"/>
      <c r="E234" s="78"/>
      <c r="F234" s="78"/>
      <c r="G234" s="78"/>
      <c r="H234" s="78"/>
      <c r="I234" s="78"/>
      <c r="J234" s="78"/>
      <c r="K234" s="78"/>
      <c r="L234" s="80"/>
      <c r="M234" s="78"/>
      <c r="N234" s="80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80"/>
    </row>
    <row r="235" spans="1:30" ht="15">
      <c r="A235" s="77"/>
      <c r="B235" s="78"/>
      <c r="C235" s="79"/>
      <c r="D235" s="78"/>
      <c r="E235" s="78"/>
      <c r="F235" s="78"/>
      <c r="G235" s="78"/>
      <c r="H235" s="78"/>
      <c r="I235" s="78"/>
      <c r="J235" s="78"/>
      <c r="K235" s="78"/>
      <c r="L235" s="80"/>
      <c r="M235" s="78"/>
      <c r="N235" s="80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80"/>
    </row>
    <row r="236" spans="1:30" ht="15">
      <c r="A236" s="77"/>
      <c r="B236" s="78"/>
      <c r="C236" s="79"/>
      <c r="D236" s="78"/>
      <c r="E236" s="78"/>
      <c r="F236" s="78"/>
      <c r="G236" s="78"/>
      <c r="H236" s="78"/>
      <c r="I236" s="78"/>
      <c r="J236" s="78"/>
      <c r="K236" s="78"/>
      <c r="L236" s="80"/>
      <c r="M236" s="78"/>
      <c r="N236" s="80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80"/>
    </row>
    <row r="237" spans="1:30" ht="15">
      <c r="A237" s="77"/>
      <c r="B237" s="78"/>
      <c r="C237" s="79"/>
      <c r="D237" s="78"/>
      <c r="E237" s="78"/>
      <c r="F237" s="78"/>
      <c r="G237" s="78"/>
      <c r="H237" s="78"/>
      <c r="I237" s="78"/>
      <c r="J237" s="78"/>
      <c r="K237" s="78"/>
      <c r="L237" s="80"/>
      <c r="M237" s="78"/>
      <c r="N237" s="80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80"/>
    </row>
    <row r="238" spans="1:30" ht="15">
      <c r="A238" s="77"/>
      <c r="B238" s="78"/>
      <c r="C238" s="79"/>
      <c r="D238" s="78"/>
      <c r="E238" s="78"/>
      <c r="F238" s="78"/>
      <c r="G238" s="78"/>
      <c r="H238" s="78"/>
      <c r="I238" s="78"/>
      <c r="J238" s="78"/>
      <c r="K238" s="78"/>
      <c r="L238" s="80"/>
      <c r="M238" s="78"/>
      <c r="N238" s="80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80"/>
    </row>
    <row r="239" spans="1:30" ht="15">
      <c r="A239" s="77"/>
      <c r="B239" s="78"/>
      <c r="C239" s="79"/>
      <c r="D239" s="78"/>
      <c r="E239" s="78"/>
      <c r="F239" s="78"/>
      <c r="G239" s="78"/>
      <c r="H239" s="78"/>
      <c r="I239" s="78"/>
      <c r="J239" s="78"/>
      <c r="K239" s="78"/>
      <c r="L239" s="80"/>
      <c r="M239" s="78"/>
      <c r="N239" s="80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80"/>
    </row>
    <row r="240" spans="1:30" ht="15">
      <c r="A240" s="77"/>
      <c r="B240" s="78"/>
      <c r="C240" s="79"/>
      <c r="D240" s="78"/>
      <c r="E240" s="78"/>
      <c r="F240" s="78"/>
      <c r="G240" s="78"/>
      <c r="H240" s="78"/>
      <c r="I240" s="78"/>
      <c r="J240" s="78"/>
      <c r="K240" s="78"/>
      <c r="L240" s="80"/>
      <c r="M240" s="78"/>
      <c r="N240" s="80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80"/>
    </row>
    <row r="241" spans="1:30" ht="15">
      <c r="A241" s="77"/>
      <c r="B241" s="78"/>
      <c r="C241" s="79"/>
      <c r="D241" s="78"/>
      <c r="E241" s="78"/>
      <c r="F241" s="78"/>
      <c r="G241" s="78"/>
      <c r="H241" s="78"/>
      <c r="I241" s="78"/>
      <c r="J241" s="78"/>
      <c r="K241" s="78"/>
      <c r="L241" s="80"/>
      <c r="M241" s="78"/>
      <c r="N241" s="80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80"/>
    </row>
    <row r="242" spans="1:30" ht="15">
      <c r="A242" s="77"/>
      <c r="B242" s="78"/>
      <c r="C242" s="79"/>
      <c r="D242" s="78"/>
      <c r="E242" s="78"/>
      <c r="F242" s="78"/>
      <c r="G242" s="78"/>
      <c r="H242" s="78"/>
      <c r="I242" s="78"/>
      <c r="J242" s="78"/>
      <c r="K242" s="78"/>
      <c r="L242" s="80"/>
      <c r="M242" s="78"/>
      <c r="N242" s="80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80"/>
    </row>
    <row r="243" spans="1:30" ht="15">
      <c r="A243" s="77"/>
      <c r="B243" s="78"/>
      <c r="C243" s="79"/>
      <c r="D243" s="78"/>
      <c r="E243" s="78"/>
      <c r="F243" s="78"/>
      <c r="G243" s="78"/>
      <c r="H243" s="78"/>
      <c r="I243" s="78"/>
      <c r="J243" s="78"/>
      <c r="K243" s="78"/>
      <c r="L243" s="80"/>
      <c r="M243" s="78"/>
      <c r="N243" s="80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80"/>
    </row>
    <row r="244" spans="1:30" ht="15">
      <c r="A244" s="77"/>
      <c r="B244" s="78"/>
      <c r="C244" s="79"/>
      <c r="D244" s="78"/>
      <c r="E244" s="78"/>
      <c r="F244" s="78"/>
      <c r="G244" s="78"/>
      <c r="H244" s="78"/>
      <c r="I244" s="78"/>
      <c r="J244" s="78"/>
      <c r="K244" s="78"/>
      <c r="L244" s="80"/>
      <c r="M244" s="78"/>
      <c r="N244" s="80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80"/>
    </row>
    <row r="245" spans="1:30" ht="15">
      <c r="A245" s="77"/>
      <c r="B245" s="78"/>
      <c r="C245" s="79"/>
      <c r="D245" s="78"/>
      <c r="E245" s="78"/>
      <c r="F245" s="78"/>
      <c r="G245" s="78"/>
      <c r="H245" s="78"/>
      <c r="I245" s="78"/>
      <c r="J245" s="78"/>
      <c r="K245" s="78"/>
      <c r="L245" s="80"/>
      <c r="M245" s="78"/>
      <c r="N245" s="80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80"/>
    </row>
    <row r="246" spans="1:30" ht="15">
      <c r="A246" s="77"/>
      <c r="B246" s="78"/>
      <c r="C246" s="79"/>
      <c r="D246" s="78"/>
      <c r="E246" s="78"/>
      <c r="F246" s="78"/>
      <c r="G246" s="78"/>
      <c r="H246" s="78"/>
      <c r="I246" s="78"/>
      <c r="J246" s="78"/>
      <c r="K246" s="78"/>
      <c r="L246" s="80"/>
      <c r="M246" s="78"/>
      <c r="N246" s="80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80"/>
    </row>
    <row r="247" spans="1:30" ht="15">
      <c r="A247" s="77"/>
      <c r="B247" s="78"/>
      <c r="C247" s="79"/>
      <c r="D247" s="78"/>
      <c r="E247" s="78"/>
      <c r="F247" s="78"/>
      <c r="G247" s="78"/>
      <c r="H247" s="78"/>
      <c r="I247" s="78"/>
      <c r="J247" s="78"/>
      <c r="K247" s="78"/>
      <c r="L247" s="80"/>
      <c r="M247" s="78"/>
      <c r="N247" s="80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80"/>
    </row>
    <row r="248" spans="1:30" ht="15">
      <c r="A248" s="77"/>
      <c r="B248" s="78"/>
      <c r="C248" s="79"/>
      <c r="D248" s="78"/>
      <c r="E248" s="78"/>
      <c r="F248" s="78"/>
      <c r="G248" s="78"/>
      <c r="H248" s="78"/>
      <c r="I248" s="78"/>
      <c r="J248" s="78"/>
      <c r="K248" s="78"/>
      <c r="L248" s="80"/>
      <c r="M248" s="78"/>
      <c r="N248" s="80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80"/>
    </row>
    <row r="249" spans="1:30" ht="15">
      <c r="A249" s="77"/>
      <c r="B249" s="78"/>
      <c r="C249" s="79"/>
      <c r="D249" s="78"/>
      <c r="E249" s="78"/>
      <c r="F249" s="78"/>
      <c r="G249" s="78"/>
      <c r="H249" s="78"/>
      <c r="I249" s="78"/>
      <c r="J249" s="78"/>
      <c r="K249" s="78"/>
      <c r="L249" s="80"/>
      <c r="M249" s="78"/>
      <c r="N249" s="80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80"/>
    </row>
    <row r="250" spans="1:30" ht="15">
      <c r="A250" s="77"/>
      <c r="B250" s="78"/>
      <c r="C250" s="79"/>
      <c r="D250" s="78"/>
      <c r="E250" s="78"/>
      <c r="F250" s="78"/>
      <c r="G250" s="78"/>
      <c r="H250" s="78"/>
      <c r="I250" s="78"/>
      <c r="J250" s="78"/>
      <c r="K250" s="78"/>
      <c r="L250" s="80"/>
      <c r="M250" s="78"/>
      <c r="N250" s="80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80"/>
    </row>
    <row r="251" spans="1:30" ht="15">
      <c r="A251" s="77"/>
      <c r="B251" s="78"/>
      <c r="C251" s="79"/>
      <c r="D251" s="78"/>
      <c r="E251" s="78"/>
      <c r="F251" s="78"/>
      <c r="G251" s="78"/>
      <c r="H251" s="78"/>
      <c r="I251" s="78"/>
      <c r="J251" s="78"/>
      <c r="K251" s="78"/>
      <c r="L251" s="80"/>
      <c r="M251" s="78"/>
      <c r="N251" s="80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80"/>
    </row>
    <row r="252" spans="1:30" ht="15">
      <c r="A252" s="77"/>
      <c r="B252" s="78"/>
      <c r="C252" s="79"/>
      <c r="D252" s="78"/>
      <c r="E252" s="78"/>
      <c r="F252" s="78"/>
      <c r="G252" s="78"/>
      <c r="H252" s="78"/>
      <c r="I252" s="78"/>
      <c r="J252" s="78"/>
      <c r="K252" s="78"/>
      <c r="L252" s="80"/>
      <c r="M252" s="78"/>
      <c r="N252" s="80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80"/>
    </row>
    <row r="253" spans="1:30" ht="15">
      <c r="A253" s="77"/>
      <c r="B253" s="78"/>
      <c r="C253" s="79"/>
      <c r="D253" s="78"/>
      <c r="E253" s="78"/>
      <c r="F253" s="78"/>
      <c r="G253" s="78"/>
      <c r="H253" s="78"/>
      <c r="I253" s="78"/>
      <c r="J253" s="78"/>
      <c r="K253" s="78"/>
      <c r="L253" s="80"/>
      <c r="M253" s="78"/>
      <c r="N253" s="80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80"/>
    </row>
  </sheetData>
  <sheetProtection/>
  <mergeCells count="54">
    <mergeCell ref="T1:AD1"/>
    <mergeCell ref="A2:AD2"/>
    <mergeCell ref="D3:U3"/>
    <mergeCell ref="D4:L4"/>
    <mergeCell ref="M4:U4"/>
    <mergeCell ref="A7:AD7"/>
    <mergeCell ref="A8:AD8"/>
    <mergeCell ref="A11:C11"/>
    <mergeCell ref="A12:AD12"/>
    <mergeCell ref="A15:C15"/>
    <mergeCell ref="A16:AD16"/>
    <mergeCell ref="A19:C19"/>
    <mergeCell ref="A20:AD20"/>
    <mergeCell ref="A22:C22"/>
    <mergeCell ref="A23:C23"/>
    <mergeCell ref="A24:AD24"/>
    <mergeCell ref="A25:AD25"/>
    <mergeCell ref="A27:C27"/>
    <mergeCell ref="A28:AD28"/>
    <mergeCell ref="A30:C30"/>
    <mergeCell ref="A31:AD31"/>
    <mergeCell ref="A33:C33"/>
    <mergeCell ref="A34:AD34"/>
    <mergeCell ref="A36:C36"/>
    <mergeCell ref="A37:AD37"/>
    <mergeCell ref="A39:C39"/>
    <mergeCell ref="A40:AD40"/>
    <mergeCell ref="A42:C42"/>
    <mergeCell ref="A43:AD43"/>
    <mergeCell ref="A45:C45"/>
    <mergeCell ref="A46:AD46"/>
    <mergeCell ref="A48:C48"/>
    <mergeCell ref="A49:AD49"/>
    <mergeCell ref="A51:C51"/>
    <mergeCell ref="A52:AD52"/>
    <mergeCell ref="A54:C54"/>
    <mergeCell ref="A55:AD55"/>
    <mergeCell ref="A57:C57"/>
    <mergeCell ref="A58:AD58"/>
    <mergeCell ref="A60:C60"/>
    <mergeCell ref="A61:AD61"/>
    <mergeCell ref="A63:C63"/>
    <mergeCell ref="A64:AD64"/>
    <mergeCell ref="A67:C67"/>
    <mergeCell ref="A68:AD68"/>
    <mergeCell ref="A72:C72"/>
    <mergeCell ref="A73:C73"/>
    <mergeCell ref="A74:C74"/>
    <mergeCell ref="A75:AD75"/>
    <mergeCell ref="A76:AD76"/>
    <mergeCell ref="A3:A5"/>
    <mergeCell ref="B3:B5"/>
    <mergeCell ref="C3:C5"/>
    <mergeCell ref="V3:AD4"/>
  </mergeCells>
  <printOptions/>
  <pageMargins left="0.7874015748031497" right="0.3937007874015748" top="0.5905511811023623" bottom="0.4724409448818898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Инженер_5</dc:creator>
  <cp:keywords/>
  <dc:description/>
  <cp:lastModifiedBy>Leo Grig</cp:lastModifiedBy>
  <cp:lastPrinted>2024-03-14T09:56:00Z</cp:lastPrinted>
  <dcterms:created xsi:type="dcterms:W3CDTF">2021-08-10T04:25:00Z</dcterms:created>
  <dcterms:modified xsi:type="dcterms:W3CDTF">2024-03-20T07:34:22Z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0B3FCECA6374446F99147E531B1AFE2C_13</vt:lpwstr>
  </property>
  <property fmtid="{D5CDD505-2E9C-101B-9397-08002B2CF9AE}" pid="4" name="KSOProductBuildV">
    <vt:lpwstr>1049-12.2.0.13489</vt:lpwstr>
  </property>
</Properties>
</file>