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490" activeTab="2"/>
  </bookViews>
  <sheets>
    <sheet name="МП 2025-2030" sheetId="1" r:id="rId1"/>
    <sheet name="бюджет 24-26гг" sheetId="2" r:id="rId2"/>
    <sheet name="2 (06.03.24)" sheetId="3" r:id="rId3"/>
  </sheets>
  <definedNames>
    <definedName name="_xlnm.Print_Titles" localSheetId="2">'2 (06.03.24)'!$16:$19</definedName>
    <definedName name="_xlnm.Print_Titles" localSheetId="1">'бюджет 24-26гг'!$16:$19</definedName>
    <definedName name="_xlnm.Print_Titles" localSheetId="0">'МП 2025-2030'!$16:$19</definedName>
    <definedName name="_xlnm.Print_Area" localSheetId="2">'2 (06.03.24)'!$A$1:$CB$38</definedName>
    <definedName name="_xlnm.Print_Area" localSheetId="1">'бюджет 24-26гг'!$A$1:$CB$38</definedName>
    <definedName name="_xlnm.Print_Area" localSheetId="0">'МП 2025-2030'!$A$1:$CB$35</definedName>
  </definedNames>
  <calcPr fullCalcOnLoad="1"/>
</workbook>
</file>

<file path=xl/sharedStrings.xml><?xml version="1.0" encoding="utf-8"?>
<sst xmlns="http://schemas.openxmlformats.org/spreadsheetml/2006/main" count="330" uniqueCount="66">
  <si>
    <t>ПРИЛОЖЕНИЕ №1</t>
  </si>
  <si>
    <t>к муниципальной программе</t>
  </si>
  <si>
    <t xml:space="preserve">"Развитие спорта и физической культуры в </t>
  </si>
  <si>
    <t xml:space="preserve">городе Димитровграде Ульяновской </t>
  </si>
  <si>
    <t>области"</t>
  </si>
  <si>
    <t>Гузели ПЕРЕДелать под фин-эк как в программе 2016-2024 гг.!!!!!</t>
  </si>
  <si>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  на 2025-2030 гг.</t>
  </si>
  <si>
    <t xml:space="preserve">          Проектом постановления Администрации города «Об утверждении муниципальной программы «Развитие физической культуры и спорта в городе Димитровграде Ульяновской области», утверждается  муниципальная программа на 2025 - 2030 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</si>
  <si>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2023 году: за счет средств местного бюджета (+561,75 тыс.р.);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</si>
  <si>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2)Увеличение финансирования мероприятия "Обеспечение деятельности казенных учреждений" на 2023 год за счет средств местного бюджета (+219,12151 тыс.руб.)</t>
  </si>
  <si>
    <t xml:space="preserve">3)Добавлено финансирования мероприятия  "Реализация программы "Всеобуч по плаванию" на территории Ульяновской области": в 2023 году: за счет средств областного бюджета (+153,6 тыс.руб.) и за счет средств местного бюджета (+6,4 тыс.руб.).                                   </t>
  </si>
  <si>
    <t xml:space="preserve">3)Увеличение финансирования мероприятия "Обеспечение деятельности Комитета по физической культуре и спорту" за счет средств местного бюджета на 2024 год (+18,12262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</si>
  <si>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Увеличение финансирования мероприятия "Расходы, связанные с оснащением объектов спортивной инфраструктуры спортивно-технологическим оборудованием"  в 2023 году: за счет средств местного бюджета (+100,00000 тыс.руб.).</t>
  </si>
  <si>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</si>
  <si>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</si>
  <si>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</si>
  <si>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</si>
  <si>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</si>
  <si>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</si>
  <si>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программы**</t>
  </si>
  <si>
    <t>Итого</t>
  </si>
  <si>
    <t>примечание</t>
  </si>
  <si>
    <t xml:space="preserve"> Финансовое обеспечение всего:</t>
  </si>
  <si>
    <t>по годам (тыс.руб.)</t>
  </si>
  <si>
    <t>До изм</t>
  </si>
  <si>
    <t>Сумма изм.</t>
  </si>
  <si>
    <t>1. Подпрограмма "Развитие детско-юношеского и массового спорта"</t>
  </si>
  <si>
    <t>1. Основное мероприятие  «Обеспечение оказания муниципальных услуг населению в сфере физической культуры и спорта»</t>
  </si>
  <si>
    <t>1.1.</t>
  </si>
  <si>
    <t>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</si>
  <si>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>МАУ "СК «Нейтрон»*</t>
  </si>
  <si>
    <t>1.2.</t>
  </si>
  <si>
    <t>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</si>
  <si>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>МБУ ДО СШ им. Ж.Б.Лобановой, МБУ ДО СШ "ЛАДА"</t>
  </si>
  <si>
    <t>2. Основное мероприятие  «Обеспечение деятельности казенных учреждений города Димитровграда Ульяновской области»</t>
  </si>
  <si>
    <t>2.1.</t>
  </si>
  <si>
    <t>Обеспечение деятельности казенных                       учреждений города Димитровграда Ульяновской области</t>
  </si>
  <si>
    <t>МКУ ДО СШ «Старт»</t>
  </si>
  <si>
    <t>ИТОГО по подпрограмме:</t>
  </si>
  <si>
    <t xml:space="preserve"> 2. Подпрограмма «Обеспечение реализации муниципальной программы»</t>
  </si>
  <si>
    <t>1.Основное мероприятие «Обеспечение деятельности Комитета по физической культуре и спорту»</t>
  </si>
  <si>
    <t>Обеспечение деятельности Комитета по физической культуре и спорту, в т.ч.:</t>
  </si>
  <si>
    <t>КФК и С</t>
  </si>
  <si>
    <t>1.1.1.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</si>
  <si>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</si>
  <si>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</si>
  <si>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ВСЕГО  по муниципальной программе:</t>
  </si>
  <si>
    <t>*-средства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</si>
  <si>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t>**-предусматриваются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</si>
  <si>
    <t>____________________».</t>
  </si>
  <si>
    <t>Финансово-экономическое обоснование к муниципальной программе "Развитие спорта и физической культуры в городе Димитровграде Ульяновской области"  на 2025-2030 гг.</t>
  </si>
  <si>
    <t xml:space="preserve">          В связи с утверждением бюджета на 2024 год и плановый период 2025-2026 гг., вносятся изменения в финансирование муниципальной программы «Развитие спорта и физической культуры в городе Димитровграде Ульяновской области»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</si>
  <si>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"СК «Нейтрон»</t>
  </si>
  <si>
    <t>В связи с утверждением бюджета на 2024 год и плановый период 2025-2026 гг, вносятся изменения в финансирование муниципальной программы 2025-2026гг.</t>
  </si>
  <si>
    <t>1.3.</t>
  </si>
  <si>
    <t>Реализация программы "Всеобуч по плаванию" на территории Ульяновской области</t>
  </si>
  <si>
    <t>Реализация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</t>
  </si>
  <si>
    <t>2. Основное мероприятие "Региональный проект "Спорт - норма жизни"</t>
  </si>
  <si>
    <t>Государственная поддержка организаций, входящих в систему спортивной подготовки</t>
  </si>
  <si>
    <t>КФКиС*</t>
  </si>
  <si>
    <t>Председатель Комитета                                                                                                         И.Ю.Волков</t>
  </si>
  <si>
    <t xml:space="preserve">           Проектом постановления Администрации города «О внесении изменений в постановление Администрации города Димитровграда от 18.10.2023 №3322» вносятся изменения в муниципальную программу «Развитие спорта и физической культуры в городе Димитровграде Ульяновской области»,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</si>
  <si>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1)Увеличение финансирования мероприятия "Обеспечение деятельности Комитета по физической культуре и спорту" за счет средств местного бюджета в 2025 году (+8,33073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</si>
  <si>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 Уменьшение финансирования мероприятия "Государственная поддержка организаций, входящих в систему спортивной подготовки" в 2025 году: за счет средств областного бюджета (-824,74190 тыс.руб.), за счет средств местного бюджета (-8,33073 тыс.руб.).</t>
  </si>
  <si>
    <t>Умеличение за счет средств местного бюджета в 2025г. +8,33073 тыс.руб.</t>
  </si>
  <si>
    <t>Уменьшение за счет средств областного бюджета в 2025г. -824,74190 тыс.руб., уменьшение за счет средств местного бюджета в 2025г. -8,33073 тыс.руб.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</si>
</sst>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60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2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10"/>
      <name val="Times New Roman"/>
      <family val="1"/>
    </font>
    <font>
      <sz val="13.5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8" tint="-0.4999699890613556"/>
      <name val="Calibri"/>
      <family val="2"/>
    </font>
    <font>
      <b/>
      <sz val="13.5"/>
      <color rgb="FFFF0000"/>
      <name val="Times New Roman"/>
      <family val="1"/>
    </font>
    <font>
      <sz val="13.5"/>
      <color rgb="FFFF0000"/>
      <name val="Times New Roman"/>
      <family val="1"/>
    </font>
    <font>
      <sz val="13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0" fillId="33" borderId="0" xfId="0" applyNumberFormat="1" applyFont="1" applyFill="1" applyAlignment="1">
      <alignment/>
    </xf>
    <xf numFmtId="0" fontId="40" fillId="34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0" fontId="0" fillId="35" borderId="9" xfId="0" applyNumberFormat="1" applyFont="1" applyFill="1" applyBorder="1" applyAlignment="1">
      <alignment/>
    </xf>
    <xf numFmtId="180" fontId="56" fillId="33" borderId="0" xfId="0" applyNumberFormat="1" applyFont="1" applyFill="1" applyBorder="1" applyAlignment="1">
      <alignment horizontal="justify" wrapText="1"/>
    </xf>
    <xf numFmtId="180" fontId="56" fillId="35" borderId="0" xfId="0" applyNumberFormat="1" applyFont="1" applyFill="1" applyBorder="1" applyAlignment="1">
      <alignment/>
    </xf>
    <xf numFmtId="180" fontId="56" fillId="0" borderId="0" xfId="0" applyNumberFormat="1" applyFont="1" applyFill="1" applyBorder="1" applyAlignment="1">
      <alignment horizontal="justify" wrapText="1"/>
    </xf>
    <xf numFmtId="180" fontId="56" fillId="33" borderId="0" xfId="0" applyNumberFormat="1" applyFont="1" applyFill="1" applyBorder="1" applyAlignment="1">
      <alignment/>
    </xf>
    <xf numFmtId="180" fontId="56" fillId="35" borderId="0" xfId="0" applyNumberFormat="1" applyFont="1" applyFill="1" applyBorder="1" applyAlignment="1">
      <alignment horizontal="justify" wrapText="1"/>
    </xf>
    <xf numFmtId="180" fontId="56" fillId="0" borderId="0" xfId="0" applyNumberFormat="1" applyFont="1" applyFill="1" applyBorder="1" applyAlignment="1">
      <alignment/>
    </xf>
    <xf numFmtId="180" fontId="56" fillId="33" borderId="0" xfId="0" applyNumberFormat="1" applyFont="1" applyFill="1" applyBorder="1" applyAlignment="1">
      <alignment/>
    </xf>
    <xf numFmtId="180" fontId="1" fillId="36" borderId="9" xfId="0" applyNumberFormat="1" applyFont="1" applyFill="1" applyBorder="1" applyAlignment="1">
      <alignment horizontal="justify" wrapText="1"/>
    </xf>
    <xf numFmtId="180" fontId="0" fillId="37" borderId="0" xfId="0" applyNumberFormat="1" applyFont="1" applyFill="1" applyBorder="1" applyAlignment="1">
      <alignment horizontal="justify" wrapText="1"/>
    </xf>
    <xf numFmtId="180" fontId="0" fillId="35" borderId="0" xfId="0" applyNumberFormat="1" applyFont="1" applyFill="1" applyBorder="1" applyAlignment="1">
      <alignment horizontal="justify" wrapText="1"/>
    </xf>
    <xf numFmtId="180" fontId="0" fillId="0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180" fontId="0" fillId="35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2" fontId="6" fillId="35" borderId="0" xfId="0" applyNumberFormat="1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34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57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58" fillId="34" borderId="12" xfId="0" applyNumberFormat="1" applyFont="1" applyFill="1" applyBorder="1" applyAlignment="1">
      <alignment horizontal="left" vertical="center" wrapText="1"/>
    </xf>
    <xf numFmtId="49" fontId="58" fillId="34" borderId="13" xfId="0" applyNumberFormat="1" applyFont="1" applyFill="1" applyBorder="1" applyAlignment="1">
      <alignment horizontal="left"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left" vertical="center" wrapText="1"/>
    </xf>
    <xf numFmtId="49" fontId="58" fillId="33" borderId="13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textRotation="90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textRotation="90" wrapText="1"/>
    </xf>
    <xf numFmtId="180" fontId="15" fillId="33" borderId="28" xfId="0" applyNumberFormat="1" applyFont="1" applyFill="1" applyBorder="1" applyAlignment="1">
      <alignment horizontal="center" vertical="center" textRotation="90" wrapText="1"/>
    </xf>
    <xf numFmtId="180" fontId="15" fillId="35" borderId="28" xfId="0" applyNumberFormat="1" applyFont="1" applyFill="1" applyBorder="1" applyAlignment="1">
      <alignment horizontal="center" vertical="center" textRotation="90" wrapText="1"/>
    </xf>
    <xf numFmtId="1" fontId="15" fillId="0" borderId="31" xfId="0" applyNumberFormat="1" applyFont="1" applyFill="1" applyBorder="1" applyAlignment="1">
      <alignment horizontal="center" vertical="center" textRotation="90" wrapText="1"/>
    </xf>
    <xf numFmtId="1" fontId="14" fillId="34" borderId="32" xfId="0" applyNumberFormat="1" applyFont="1" applyFill="1" applyBorder="1" applyAlignment="1">
      <alignment horizontal="center" vertical="center" wrapText="1"/>
    </xf>
    <xf numFmtId="1" fontId="14" fillId="34" borderId="33" xfId="0" applyNumberFormat="1" applyFont="1" applyFill="1" applyBorder="1" applyAlignment="1">
      <alignment horizontal="center" vertical="center" wrapText="1"/>
    </xf>
    <xf numFmtId="1" fontId="14" fillId="34" borderId="34" xfId="0" applyNumberFormat="1" applyFont="1" applyFill="1" applyBorder="1" applyAlignment="1">
      <alignment horizontal="center" vertical="center" wrapText="1"/>
    </xf>
    <xf numFmtId="1" fontId="14" fillId="34" borderId="19" xfId="0" applyNumberFormat="1" applyFont="1" applyFill="1" applyBorder="1" applyAlignment="1">
      <alignment horizontal="center" vertical="center" wrapText="1"/>
    </xf>
    <xf numFmtId="1" fontId="14" fillId="34" borderId="35" xfId="0" applyNumberFormat="1" applyFont="1" applyFill="1" applyBorder="1" applyAlignment="1">
      <alignment horizontal="center" vertical="center" wrapText="1"/>
    </xf>
    <xf numFmtId="1" fontId="16" fillId="34" borderId="36" xfId="0" applyNumberFormat="1" applyFont="1" applyFill="1" applyBorder="1" applyAlignment="1">
      <alignment horizontal="center" vertical="center" wrapText="1"/>
    </xf>
    <xf numFmtId="1" fontId="16" fillId="34" borderId="11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3" fillId="33" borderId="37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180" fontId="16" fillId="33" borderId="20" xfId="0" applyNumberFormat="1" applyFont="1" applyFill="1" applyBorder="1" applyAlignment="1">
      <alignment horizontal="center" vertical="center" textRotation="90" wrapText="1"/>
    </xf>
    <xf numFmtId="180" fontId="12" fillId="33" borderId="21" xfId="0" applyNumberFormat="1" applyFont="1" applyFill="1" applyBorder="1" applyAlignment="1">
      <alignment horizontal="center" vertical="center" textRotation="90" wrapText="1"/>
    </xf>
    <xf numFmtId="180" fontId="12" fillId="35" borderId="21" xfId="0" applyNumberFormat="1" applyFont="1" applyFill="1" applyBorder="1" applyAlignment="1">
      <alignment horizontal="center" vertical="center" textRotation="90" wrapText="1"/>
    </xf>
    <xf numFmtId="180" fontId="12" fillId="0" borderId="21" xfId="0" applyNumberFormat="1" applyFont="1" applyFill="1" applyBorder="1" applyAlignment="1">
      <alignment horizontal="center" vertical="center" textRotation="90" wrapText="1"/>
    </xf>
    <xf numFmtId="0" fontId="13" fillId="33" borderId="21" xfId="0" applyFont="1" applyFill="1" applyBorder="1" applyAlignment="1">
      <alignment vertical="center" wrapText="1"/>
    </xf>
    <xf numFmtId="0" fontId="13" fillId="33" borderId="38" xfId="0" applyFont="1" applyFill="1" applyBorder="1" applyAlignment="1">
      <alignment horizontal="center" vertical="center" wrapText="1"/>
    </xf>
    <xf numFmtId="180" fontId="16" fillId="33" borderId="32" xfId="0" applyNumberFormat="1" applyFont="1" applyFill="1" applyBorder="1" applyAlignment="1">
      <alignment horizontal="center" vertical="center" textRotation="90" wrapText="1"/>
    </xf>
    <xf numFmtId="180" fontId="12" fillId="33" borderId="33" xfId="0" applyNumberFormat="1" applyFont="1" applyFill="1" applyBorder="1" applyAlignment="1">
      <alignment horizontal="center" vertical="center" textRotation="90" wrapText="1"/>
    </xf>
    <xf numFmtId="180" fontId="12" fillId="35" borderId="33" xfId="0" applyNumberFormat="1" applyFont="1" applyFill="1" applyBorder="1" applyAlignment="1">
      <alignment horizontal="center" vertical="center" textRotation="90" wrapText="1"/>
    </xf>
    <xf numFmtId="180" fontId="12" fillId="0" borderId="33" xfId="0" applyNumberFormat="1" applyFont="1" applyFill="1" applyBorder="1" applyAlignment="1">
      <alignment horizontal="center" vertical="center" textRotation="90" wrapText="1"/>
    </xf>
    <xf numFmtId="0" fontId="16" fillId="33" borderId="32" xfId="0" applyFont="1" applyFill="1" applyBorder="1" applyAlignment="1">
      <alignment vertical="center" wrapText="1"/>
    </xf>
    <xf numFmtId="0" fontId="17" fillId="33" borderId="33" xfId="0" applyFont="1" applyFill="1" applyBorder="1" applyAlignment="1">
      <alignment vertical="center" wrapText="1"/>
    </xf>
    <xf numFmtId="0" fontId="17" fillId="33" borderId="34" xfId="0" applyFont="1" applyFill="1" applyBorder="1" applyAlignment="1">
      <alignment horizontal="justify" vertical="center" wrapText="1"/>
    </xf>
    <xf numFmtId="180" fontId="16" fillId="33" borderId="33" xfId="0" applyNumberFormat="1" applyFont="1" applyFill="1" applyBorder="1" applyAlignment="1">
      <alignment horizontal="center" vertical="center" textRotation="90" wrapText="1"/>
    </xf>
    <xf numFmtId="180" fontId="16" fillId="0" borderId="33" xfId="0" applyNumberFormat="1" applyFont="1" applyFill="1" applyBorder="1" applyAlignment="1">
      <alignment horizontal="center" vertical="center" textRotation="90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vertical="center" wrapText="1"/>
    </xf>
    <xf numFmtId="0" fontId="13" fillId="33" borderId="28" xfId="0" applyFont="1" applyFill="1" applyBorder="1" applyAlignment="1">
      <alignment vertical="center" wrapText="1"/>
    </xf>
    <xf numFmtId="0" fontId="13" fillId="33" borderId="29" xfId="0" applyFont="1" applyFill="1" applyBorder="1" applyAlignment="1">
      <alignment horizontal="center" vertical="center" wrapText="1"/>
    </xf>
    <xf numFmtId="180" fontId="12" fillId="33" borderId="37" xfId="0" applyNumberFormat="1" applyFont="1" applyFill="1" applyBorder="1" applyAlignment="1">
      <alignment horizontal="center" vertical="center" textRotation="90" wrapText="1"/>
    </xf>
    <xf numFmtId="180" fontId="12" fillId="35" borderId="37" xfId="0" applyNumberFormat="1" applyFont="1" applyFill="1" applyBorder="1" applyAlignment="1">
      <alignment horizontal="center" vertical="center" textRotation="90" wrapText="1"/>
    </xf>
    <xf numFmtId="180" fontId="12" fillId="0" borderId="37" xfId="0" applyNumberFormat="1" applyFont="1" applyFill="1" applyBorder="1" applyAlignment="1">
      <alignment horizontal="center" vertical="center" textRotation="90" wrapText="1"/>
    </xf>
    <xf numFmtId="0" fontId="12" fillId="34" borderId="32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textRotation="90" wrapText="1"/>
    </xf>
    <xf numFmtId="180" fontId="16" fillId="33" borderId="41" xfId="0" applyNumberFormat="1" applyFont="1" applyFill="1" applyBorder="1" applyAlignment="1">
      <alignment horizontal="center" vertical="center" textRotation="90" wrapText="1"/>
    </xf>
    <xf numFmtId="180" fontId="16" fillId="0" borderId="41" xfId="0" applyNumberFormat="1" applyFont="1" applyFill="1" applyBorder="1" applyAlignment="1">
      <alignment horizontal="center" vertical="center" textRotation="90" wrapText="1"/>
    </xf>
    <xf numFmtId="0" fontId="17" fillId="33" borderId="34" xfId="0" applyFont="1" applyFill="1" applyBorder="1" applyAlignment="1">
      <alignment vertical="center" wrapText="1"/>
    </xf>
    <xf numFmtId="49" fontId="18" fillId="34" borderId="0" xfId="0" applyNumberFormat="1" applyFont="1" applyFill="1" applyBorder="1" applyAlignment="1">
      <alignment horizontal="left" wrapText="1"/>
    </xf>
    <xf numFmtId="49" fontId="12" fillId="34" borderId="0" xfId="0" applyNumberFormat="1" applyFont="1" applyFill="1" applyBorder="1" applyAlignment="1">
      <alignment horizontal="left" wrapText="1"/>
    </xf>
    <xf numFmtId="49" fontId="12" fillId="34" borderId="0" xfId="0" applyNumberFormat="1" applyFont="1" applyFill="1" applyBorder="1" applyAlignment="1">
      <alignment horizontal="left"/>
    </xf>
    <xf numFmtId="1" fontId="15" fillId="33" borderId="31" xfId="0" applyNumberFormat="1" applyFont="1" applyFill="1" applyBorder="1" applyAlignment="1">
      <alignment horizontal="center" vertical="center" textRotation="90" wrapText="1"/>
    </xf>
    <xf numFmtId="180" fontId="12" fillId="33" borderId="12" xfId="0" applyNumberFormat="1" applyFont="1" applyFill="1" applyBorder="1" applyAlignment="1">
      <alignment horizontal="center" vertical="center" textRotation="90" wrapText="1"/>
    </xf>
    <xf numFmtId="180" fontId="12" fillId="33" borderId="34" xfId="0" applyNumberFormat="1" applyFont="1" applyFill="1" applyBorder="1" applyAlignment="1">
      <alignment horizontal="center" vertical="center" textRotation="90" wrapText="1"/>
    </xf>
    <xf numFmtId="180" fontId="12" fillId="33" borderId="38" xfId="0" applyNumberFormat="1" applyFont="1" applyFill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1" fontId="15" fillId="33" borderId="29" xfId="0" applyNumberFormat="1" applyFont="1" applyFill="1" applyBorder="1" applyAlignment="1">
      <alignment horizontal="center" vertical="center" textRotation="90" wrapText="1"/>
    </xf>
    <xf numFmtId="1" fontId="14" fillId="34" borderId="45" xfId="0" applyNumberFormat="1" applyFont="1" applyFill="1" applyBorder="1" applyAlignment="1">
      <alignment horizontal="center" vertical="center" wrapText="1"/>
    </xf>
    <xf numFmtId="180" fontId="16" fillId="33" borderId="45" xfId="0" applyNumberFormat="1" applyFont="1" applyFill="1" applyBorder="1" applyAlignment="1">
      <alignment horizontal="center" vertical="center" textRotation="90" wrapText="1"/>
    </xf>
    <xf numFmtId="180" fontId="12" fillId="33" borderId="45" xfId="0" applyNumberFormat="1" applyFont="1" applyFill="1" applyBorder="1" applyAlignment="1">
      <alignment horizontal="center" vertical="center" textRotation="90" wrapText="1"/>
    </xf>
    <xf numFmtId="180" fontId="16" fillId="33" borderId="46" xfId="0" applyNumberFormat="1" applyFont="1" applyFill="1" applyBorder="1" applyAlignment="1">
      <alignment horizontal="center" vertical="center" textRotation="90" wrapText="1"/>
    </xf>
    <xf numFmtId="180" fontId="12" fillId="33" borderId="47" xfId="0" applyNumberFormat="1" applyFont="1" applyFill="1" applyBorder="1" applyAlignment="1">
      <alignment horizontal="center" vertical="center" textRotation="90" wrapText="1"/>
    </xf>
    <xf numFmtId="180" fontId="12" fillId="0" borderId="12" xfId="0" applyNumberFormat="1" applyFont="1" applyFill="1" applyBorder="1" applyAlignment="1">
      <alignment horizontal="center" vertical="center" textRotation="90" wrapText="1"/>
    </xf>
    <xf numFmtId="180" fontId="12" fillId="35" borderId="47" xfId="0" applyNumberFormat="1" applyFont="1" applyFill="1" applyBorder="1" applyAlignment="1">
      <alignment horizontal="center" vertical="center" textRotation="90" wrapText="1"/>
    </xf>
    <xf numFmtId="180" fontId="12" fillId="0" borderId="48" xfId="0" applyNumberFormat="1" applyFont="1" applyFill="1" applyBorder="1" applyAlignment="1">
      <alignment horizontal="center" vertical="center" textRotation="90" wrapText="1"/>
    </xf>
    <xf numFmtId="180" fontId="12" fillId="33" borderId="48" xfId="0" applyNumberFormat="1" applyFont="1" applyFill="1" applyBorder="1" applyAlignment="1">
      <alignment horizontal="center" vertical="center" textRotation="90" wrapText="1"/>
    </xf>
    <xf numFmtId="180" fontId="12" fillId="35" borderId="41" xfId="0" applyNumberFormat="1" applyFont="1" applyFill="1" applyBorder="1" applyAlignment="1">
      <alignment horizontal="center" vertical="center" textRotation="90" wrapText="1"/>
    </xf>
    <xf numFmtId="0" fontId="58" fillId="34" borderId="0" xfId="0" applyFont="1" applyFill="1" applyBorder="1" applyAlignment="1">
      <alignment horizontal="left" vertical="center" wrapText="1"/>
    </xf>
    <xf numFmtId="49" fontId="58" fillId="33" borderId="0" xfId="0" applyNumberFormat="1" applyFont="1" applyFill="1" applyBorder="1" applyAlignment="1">
      <alignment horizontal="left" vertical="center" wrapText="1"/>
    </xf>
    <xf numFmtId="180" fontId="12" fillId="33" borderId="22" xfId="0" applyNumberFormat="1" applyFont="1" applyFill="1" applyBorder="1" applyAlignment="1">
      <alignment horizontal="center" vertical="center" textRotation="90" wrapText="1"/>
    </xf>
    <xf numFmtId="180" fontId="16" fillId="33" borderId="49" xfId="0" applyNumberFormat="1" applyFont="1" applyFill="1" applyBorder="1" applyAlignment="1">
      <alignment horizontal="center" vertical="center" textRotation="90" wrapText="1"/>
    </xf>
    <xf numFmtId="180" fontId="16" fillId="33" borderId="50" xfId="0" applyNumberFormat="1" applyFont="1" applyFill="1" applyBorder="1" applyAlignment="1">
      <alignment horizontal="center" vertical="center" textRotation="90" wrapText="1"/>
    </xf>
    <xf numFmtId="180" fontId="16" fillId="33" borderId="36" xfId="0" applyNumberFormat="1" applyFont="1" applyFill="1" applyBorder="1" applyAlignment="1">
      <alignment horizontal="center" vertical="center" textRotation="90" wrapText="1"/>
    </xf>
    <xf numFmtId="180" fontId="12" fillId="35" borderId="51" xfId="0" applyNumberFormat="1" applyFont="1" applyFill="1" applyBorder="1" applyAlignment="1">
      <alignment horizontal="center" vertical="center" textRotation="90" wrapText="1"/>
    </xf>
    <xf numFmtId="180" fontId="12" fillId="33" borderId="51" xfId="0" applyNumberFormat="1" applyFont="1" applyFill="1" applyBorder="1" applyAlignment="1">
      <alignment horizontal="center" vertical="center" textRotation="90" wrapText="1"/>
    </xf>
    <xf numFmtId="180" fontId="16" fillId="33" borderId="18" xfId="0" applyNumberFormat="1" applyFont="1" applyFill="1" applyBorder="1" applyAlignment="1">
      <alignment horizontal="center" vertical="center" textRotation="90" wrapText="1"/>
    </xf>
    <xf numFmtId="180" fontId="16" fillId="33" borderId="15" xfId="0" applyNumberFormat="1" applyFont="1" applyFill="1" applyBorder="1" applyAlignment="1">
      <alignment horizontal="center" vertical="center" textRotation="90" wrapText="1"/>
    </xf>
    <xf numFmtId="180" fontId="12" fillId="33" borderId="16" xfId="0" applyNumberFormat="1" applyFont="1" applyFill="1" applyBorder="1" applyAlignment="1">
      <alignment horizontal="center" vertical="center" textRotation="90" wrapText="1"/>
    </xf>
    <xf numFmtId="180" fontId="12" fillId="35" borderId="16" xfId="0" applyNumberFormat="1" applyFont="1" applyFill="1" applyBorder="1" applyAlignment="1">
      <alignment horizontal="center" vertical="center" textRotation="90" wrapText="1"/>
    </xf>
    <xf numFmtId="180" fontId="16" fillId="33" borderId="39" xfId="0" applyNumberFormat="1" applyFont="1" applyFill="1" applyBorder="1" applyAlignment="1">
      <alignment horizontal="center" vertical="center" textRotation="90" wrapText="1"/>
    </xf>
    <xf numFmtId="180" fontId="12" fillId="34" borderId="47" xfId="0" applyNumberFormat="1" applyFont="1" applyFill="1" applyBorder="1" applyAlignment="1">
      <alignment horizontal="center" vertical="center" textRotation="90" wrapText="1"/>
    </xf>
    <xf numFmtId="180" fontId="12" fillId="34" borderId="21" xfId="0" applyNumberFormat="1" applyFont="1" applyFill="1" applyBorder="1" applyAlignment="1">
      <alignment horizontal="center" vertical="center" textRotation="90" wrapText="1"/>
    </xf>
    <xf numFmtId="180" fontId="12" fillId="34" borderId="51" xfId="0" applyNumberFormat="1" applyFont="1" applyFill="1" applyBorder="1" applyAlignment="1">
      <alignment horizontal="center" vertical="center" textRotation="90" wrapText="1"/>
    </xf>
    <xf numFmtId="180" fontId="12" fillId="34" borderId="33" xfId="0" applyNumberFormat="1" applyFont="1" applyFill="1" applyBorder="1" applyAlignment="1">
      <alignment horizontal="center" vertical="center" textRotation="90" wrapText="1"/>
    </xf>
    <xf numFmtId="0" fontId="14" fillId="33" borderId="23" xfId="0" applyFont="1" applyFill="1" applyBorder="1" applyAlignment="1">
      <alignment horizontal="center" vertical="center" wrapText="1"/>
    </xf>
    <xf numFmtId="180" fontId="12" fillId="34" borderId="52" xfId="0" applyNumberFormat="1" applyFont="1" applyFill="1" applyBorder="1" applyAlignment="1">
      <alignment horizontal="center" vertical="center" textRotation="90" wrapText="1"/>
    </xf>
    <xf numFmtId="180" fontId="12" fillId="0" borderId="47" xfId="0" applyNumberFormat="1" applyFont="1" applyFill="1" applyBorder="1" applyAlignment="1">
      <alignment horizontal="center" vertical="center" textRotation="90" wrapText="1"/>
    </xf>
    <xf numFmtId="180" fontId="12" fillId="34" borderId="22" xfId="0" applyNumberFormat="1" applyFont="1" applyFill="1" applyBorder="1" applyAlignment="1">
      <alignment horizontal="center" vertical="center" textRotation="90" wrapText="1"/>
    </xf>
    <xf numFmtId="180" fontId="12" fillId="34" borderId="53" xfId="0" applyNumberFormat="1" applyFont="1" applyFill="1" applyBorder="1" applyAlignment="1">
      <alignment horizontal="center" vertical="center" textRotation="90" wrapText="1"/>
    </xf>
    <xf numFmtId="180" fontId="16" fillId="33" borderId="54" xfId="0" applyNumberFormat="1" applyFont="1" applyFill="1" applyBorder="1" applyAlignment="1">
      <alignment horizontal="center" vertical="center" textRotation="90" wrapText="1"/>
    </xf>
    <xf numFmtId="180" fontId="12" fillId="0" borderId="51" xfId="0" applyNumberFormat="1" applyFont="1" applyFill="1" applyBorder="1" applyAlignment="1">
      <alignment horizontal="center" vertical="center" textRotation="90" wrapText="1"/>
    </xf>
    <xf numFmtId="180" fontId="12" fillId="34" borderId="45" xfId="0" applyNumberFormat="1" applyFont="1" applyFill="1" applyBorder="1" applyAlignment="1">
      <alignment horizontal="center" vertical="center" textRotation="90" wrapText="1"/>
    </xf>
    <xf numFmtId="180" fontId="0" fillId="0" borderId="9" xfId="0" applyNumberFormat="1" applyBorder="1" applyAlignment="1">
      <alignment horizontal="center"/>
    </xf>
    <xf numFmtId="180" fontId="0" fillId="0" borderId="9" xfId="0" applyNumberFormat="1" applyBorder="1" applyAlignment="1">
      <alignment/>
    </xf>
    <xf numFmtId="49" fontId="8" fillId="33" borderId="0" xfId="0" applyNumberFormat="1" applyFont="1" applyFill="1" applyBorder="1" applyAlignment="1">
      <alignment vertical="center" wrapText="1"/>
    </xf>
    <xf numFmtId="49" fontId="58" fillId="34" borderId="55" xfId="0" applyNumberFormat="1" applyFont="1" applyFill="1" applyBorder="1" applyAlignment="1">
      <alignment horizontal="left" vertical="center" wrapText="1"/>
    </xf>
    <xf numFmtId="0" fontId="58" fillId="34" borderId="55" xfId="0" applyFont="1" applyFill="1" applyBorder="1" applyAlignment="1">
      <alignment horizontal="left" vertical="center" wrapText="1"/>
    </xf>
    <xf numFmtId="49" fontId="8" fillId="33" borderId="56" xfId="0" applyNumberFormat="1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180" fontId="12" fillId="33" borderId="52" xfId="0" applyNumberFormat="1" applyFont="1" applyFill="1" applyBorder="1" applyAlignment="1">
      <alignment horizontal="center" vertical="center" textRotation="90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0" xfId="0" applyFont="1" applyBorder="1" applyAlignment="1">
      <alignment vertical="center" wrapText="1"/>
    </xf>
    <xf numFmtId="180" fontId="12" fillId="33" borderId="53" xfId="0" applyNumberFormat="1" applyFont="1" applyFill="1" applyBorder="1" applyAlignment="1">
      <alignment horizontal="center" vertical="center" textRotation="90" wrapText="1"/>
    </xf>
    <xf numFmtId="0" fontId="13" fillId="0" borderId="61" xfId="0" applyFont="1" applyBorder="1" applyAlignment="1">
      <alignment horizontal="left" vertical="center" wrapText="1"/>
    </xf>
    <xf numFmtId="0" fontId="19" fillId="33" borderId="56" xfId="0" applyFont="1" applyFill="1" applyBorder="1" applyAlignment="1">
      <alignment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9" fillId="34" borderId="60" xfId="0" applyFont="1" applyFill="1" applyBorder="1" applyAlignment="1">
      <alignment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left" vertical="center" wrapText="1"/>
    </xf>
    <xf numFmtId="0" fontId="19" fillId="34" borderId="61" xfId="0" applyFont="1" applyFill="1" applyBorder="1" applyAlignment="1">
      <alignment vertical="center" wrapText="1"/>
    </xf>
    <xf numFmtId="0" fontId="13" fillId="0" borderId="44" xfId="0" applyFont="1" applyBorder="1" applyAlignment="1">
      <alignment horizontal="left" vertical="center" wrapText="1"/>
    </xf>
    <xf numFmtId="0" fontId="19" fillId="34" borderId="56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wrapText="1"/>
    </xf>
    <xf numFmtId="0" fontId="12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/>
    </xf>
    <xf numFmtId="49" fontId="58" fillId="33" borderId="14" xfId="0" applyNumberFormat="1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1" fontId="14" fillId="34" borderId="51" xfId="0" applyNumberFormat="1" applyFont="1" applyFill="1" applyBorder="1" applyAlignment="1">
      <alignment horizontal="center" vertical="center" wrapText="1"/>
    </xf>
    <xf numFmtId="1" fontId="14" fillId="34" borderId="65" xfId="0" applyNumberFormat="1" applyFont="1" applyFill="1" applyBorder="1" applyAlignment="1">
      <alignment horizontal="center" vertical="center" wrapText="1"/>
    </xf>
    <xf numFmtId="1" fontId="14" fillId="34" borderId="54" xfId="0" applyNumberFormat="1" applyFont="1" applyFill="1" applyBorder="1" applyAlignment="1">
      <alignment horizontal="center" vertical="center" wrapText="1"/>
    </xf>
    <xf numFmtId="1" fontId="14" fillId="34" borderId="25" xfId="0" applyNumberFormat="1" applyFont="1" applyFill="1" applyBorder="1" applyAlignment="1">
      <alignment horizontal="center" vertical="center" wrapText="1"/>
    </xf>
    <xf numFmtId="1" fontId="14" fillId="34" borderId="26" xfId="0" applyNumberFormat="1" applyFont="1" applyFill="1" applyBorder="1" applyAlignment="1">
      <alignment horizontal="center" vertical="center" wrapText="1"/>
    </xf>
    <xf numFmtId="1" fontId="14" fillId="34" borderId="62" xfId="0" applyNumberFormat="1" applyFont="1" applyFill="1" applyBorder="1" applyAlignment="1">
      <alignment horizontal="center" vertical="center" wrapText="1"/>
    </xf>
    <xf numFmtId="1" fontId="16" fillId="34" borderId="65" xfId="0" applyNumberFormat="1" applyFont="1" applyFill="1" applyBorder="1" applyAlignment="1">
      <alignment horizontal="center" vertical="center" wrapText="1"/>
    </xf>
    <xf numFmtId="0" fontId="16" fillId="33" borderId="6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1" fontId="14" fillId="34" borderId="44" xfId="0" applyNumberFormat="1" applyFont="1" applyFill="1" applyBorder="1" applyAlignment="1">
      <alignment horizontal="center" vertical="center" wrapText="1"/>
    </xf>
    <xf numFmtId="1" fontId="14" fillId="34" borderId="39" xfId="0" applyNumberFormat="1" applyFont="1" applyFill="1" applyBorder="1" applyAlignment="1">
      <alignment horizontal="center" vertical="center" wrapText="1"/>
    </xf>
    <xf numFmtId="1" fontId="14" fillId="34" borderId="67" xfId="0" applyNumberFormat="1" applyFont="1" applyFill="1" applyBorder="1" applyAlignment="1">
      <alignment horizontal="center" vertical="center" wrapText="1"/>
    </xf>
    <xf numFmtId="1" fontId="14" fillId="34" borderId="56" xfId="0" applyNumberFormat="1" applyFont="1" applyFill="1" applyBorder="1" applyAlignment="1">
      <alignment horizontal="center" vertical="center" wrapText="1"/>
    </xf>
    <xf numFmtId="1" fontId="14" fillId="34" borderId="18" xfId="0" applyNumberFormat="1" applyFont="1" applyFill="1" applyBorder="1" applyAlignment="1">
      <alignment horizontal="center" vertical="center" wrapText="1"/>
    </xf>
    <xf numFmtId="180" fontId="12" fillId="34" borderId="16" xfId="0" applyNumberFormat="1" applyFont="1" applyFill="1" applyBorder="1" applyAlignment="1">
      <alignment horizontal="center" vertical="center" textRotation="90" wrapText="1"/>
    </xf>
    <xf numFmtId="1" fontId="14" fillId="34" borderId="68" xfId="0" applyNumberFormat="1" applyFont="1" applyFill="1" applyBorder="1" applyAlignment="1">
      <alignment horizontal="center" vertical="center" wrapText="1"/>
    </xf>
    <xf numFmtId="180" fontId="12" fillId="34" borderId="17" xfId="0" applyNumberFormat="1" applyFont="1" applyFill="1" applyBorder="1" applyAlignment="1">
      <alignment horizontal="center" vertical="center" textRotation="90" wrapText="1"/>
    </xf>
    <xf numFmtId="49" fontId="8" fillId="34" borderId="55" xfId="0" applyNumberFormat="1" applyFont="1" applyFill="1" applyBorder="1" applyAlignment="1">
      <alignment horizontal="left" vertical="center" wrapText="1"/>
    </xf>
    <xf numFmtId="0" fontId="59" fillId="34" borderId="55" xfId="0" applyFont="1" applyFill="1" applyBorder="1" applyAlignment="1">
      <alignment horizontal="left" vertical="center" wrapText="1"/>
    </xf>
    <xf numFmtId="49" fontId="8" fillId="33" borderId="55" xfId="0" applyNumberFormat="1" applyFont="1" applyFill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 wrapText="1"/>
    </xf>
    <xf numFmtId="0" fontId="14" fillId="34" borderId="63" xfId="0" applyFont="1" applyFill="1" applyBorder="1" applyAlignment="1">
      <alignment horizontal="center" vertical="center" wrapText="1"/>
    </xf>
    <xf numFmtId="0" fontId="13" fillId="38" borderId="37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3" fillId="0" borderId="63" xfId="0" applyFont="1" applyBorder="1" applyAlignment="1">
      <alignment horizontal="left" vertical="center" wrapText="1"/>
    </xf>
    <xf numFmtId="0" fontId="19" fillId="34" borderId="55" xfId="0" applyFont="1" applyFill="1" applyBorder="1" applyAlignment="1">
      <alignment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180" fontId="16" fillId="33" borderId="34" xfId="0" applyNumberFormat="1" applyFont="1" applyFill="1" applyBorder="1" applyAlignment="1">
      <alignment horizontal="center" vertical="center" textRotation="90" wrapText="1"/>
    </xf>
    <xf numFmtId="0" fontId="19" fillId="34" borderId="21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view="pageBreakPreview" zoomScale="85" zoomScaleSheetLayoutView="85" workbookViewId="0" topLeftCell="A1">
      <selection activeCell="AI43" sqref="AI43"/>
    </sheetView>
  </sheetViews>
  <sheetFormatPr defaultColWidth="9.00390625" defaultRowHeight="15" outlineLevelCol="1"/>
  <cols>
    <col min="1" max="1" width="5.7109375" style="12" customWidth="1"/>
    <col min="2" max="2" width="26.57421875" style="13" customWidth="1"/>
    <col min="3" max="3" width="11.8515625" style="13" customWidth="1"/>
    <col min="4" max="4" width="3.57421875" style="14" customWidth="1"/>
    <col min="5" max="5" width="3.7109375" style="15" customWidth="1" outlineLevel="1"/>
    <col min="6" max="6" width="5.00390625" style="16" customWidth="1" outlineLevel="1"/>
    <col min="7" max="7" width="3.7109375" style="15" customWidth="1"/>
    <col min="8" max="8" width="3.7109375" style="18" customWidth="1" outlineLevel="1"/>
    <col min="9" max="9" width="3.7109375" style="19" customWidth="1" outlineLevel="1"/>
    <col min="10" max="10" width="3.7109375" style="18" customWidth="1"/>
    <col min="11" max="11" width="3.7109375" style="18" customWidth="1" outlineLevel="1"/>
    <col min="12" max="12" width="4.28125" style="16" customWidth="1" outlineLevel="1"/>
    <col min="13" max="22" width="3.7109375" style="21" customWidth="1"/>
    <col min="23" max="23" width="3.57421875" style="22" customWidth="1"/>
    <col min="24" max="24" width="3.7109375" style="23" customWidth="1" outlineLevel="1"/>
    <col min="25" max="25" width="3.7109375" style="24" customWidth="1" outlineLevel="1"/>
    <col min="26" max="26" width="3.7109375" style="23" customWidth="1"/>
    <col min="27" max="27" width="3.7109375" style="26" customWidth="1" outlineLevel="1"/>
    <col min="28" max="28" width="3.7109375" style="27" customWidth="1" outlineLevel="1"/>
    <col min="29" max="29" width="3.7109375" style="26" customWidth="1"/>
    <col min="30" max="30" width="3.7109375" style="11" customWidth="1" outlineLevel="1"/>
    <col min="31" max="31" width="3.7109375" style="29" customWidth="1" outlineLevel="1"/>
    <col min="32" max="41" width="3.7109375" style="11" customWidth="1"/>
    <col min="42" max="42" width="3.7109375" style="30" customWidth="1"/>
    <col min="43" max="43" width="3.28125" style="11" customWidth="1"/>
    <col min="44" max="44" width="4.00390625" style="11" customWidth="1"/>
    <col min="45" max="45" width="4.421875" style="11" customWidth="1"/>
    <col min="46" max="47" width="3.28125" style="11" customWidth="1"/>
    <col min="48" max="48" width="3.7109375" style="11" customWidth="1"/>
    <col min="49" max="50" width="3.28125" style="11" customWidth="1"/>
    <col min="51" max="60" width="3.7109375" style="11" customWidth="1"/>
    <col min="61" max="61" width="4.140625" style="31" customWidth="1"/>
    <col min="62" max="62" width="3.7109375" style="11" customWidth="1" outlineLevel="1"/>
    <col min="63" max="63" width="3.7109375" style="32" customWidth="1" outlineLevel="1"/>
    <col min="64" max="64" width="3.7109375" style="11" customWidth="1"/>
    <col min="65" max="65" width="3.7109375" style="11" customWidth="1" outlineLevel="1"/>
    <col min="66" max="66" width="3.7109375" style="32" customWidth="1" outlineLevel="1"/>
    <col min="67" max="67" width="3.7109375" style="11" customWidth="1"/>
    <col min="68" max="68" width="3.7109375" style="11" customWidth="1" outlineLevel="1"/>
    <col min="69" max="69" width="3.7109375" style="32" customWidth="1" outlineLevel="1"/>
    <col min="70" max="70" width="3.7109375" style="34" customWidth="1"/>
    <col min="71" max="79" width="3.7109375" style="11" customWidth="1"/>
    <col min="80" max="80" width="24.28125" style="35" customWidth="1"/>
  </cols>
  <sheetData>
    <row r="1" spans="1:95" s="1" customFormat="1" ht="17.25" customHeight="1">
      <c r="A1" s="36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140" t="s">
        <v>0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</row>
    <row r="2" spans="1:256" s="1" customFormat="1" ht="17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141" t="s">
        <v>1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1:256" s="1" customFormat="1" ht="17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140" t="s">
        <v>2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4"/>
    </row>
    <row r="4" spans="1:256" s="1" customFormat="1" ht="17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140" t="s">
        <v>3</v>
      </c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  <c r="IV4" s="195"/>
    </row>
    <row r="5" spans="1:256" s="1" customFormat="1" ht="20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141" t="s">
        <v>4</v>
      </c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39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</row>
    <row r="6" spans="1:256" s="1" customFormat="1" ht="1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  <c r="IV6" s="195"/>
    </row>
    <row r="7" spans="1:256" s="1" customFormat="1" ht="17.25" customHeight="1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</row>
    <row r="8" spans="1:80" ht="42" customHeight="1" hidden="1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41.25" customHeight="1" hidden="1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</row>
    <row r="10" spans="1:80" s="2" customFormat="1" ht="67.5" customHeight="1" hidden="1">
      <c r="A10" s="197" t="s">
        <v>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222"/>
    </row>
    <row r="11" spans="1:80" s="8" customFormat="1" ht="39.75" customHeight="1" hidden="1">
      <c r="A11" s="199" t="s">
        <v>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23"/>
    </row>
    <row r="12" spans="1:80" s="4" customFormat="1" ht="51.75" customHeight="1" hidden="1">
      <c r="A12" s="51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</row>
    <row r="13" spans="1:80" s="4" customFormat="1" ht="54" customHeight="1" hidden="1">
      <c r="A13" s="51" t="s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ht="53.25" customHeight="1" hidden="1">
      <c r="A14" s="52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</row>
    <row r="15" spans="1:80" ht="23.25" customHeight="1">
      <c r="A15" s="201" t="s">
        <v>13</v>
      </c>
      <c r="B15" s="59" t="s">
        <v>14</v>
      </c>
      <c r="C15" s="59" t="s">
        <v>15</v>
      </c>
      <c r="D15" s="202" t="s">
        <v>16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24"/>
      <c r="CB15" s="52"/>
    </row>
    <row r="16" spans="1:80" s="6" customFormat="1" ht="65.25" customHeight="1">
      <c r="A16" s="201"/>
      <c r="B16" s="59"/>
      <c r="C16" s="59"/>
      <c r="D16" s="61" t="s">
        <v>17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126"/>
      <c r="W16" s="127" t="s">
        <v>18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126"/>
      <c r="AP16" s="127" t="s">
        <v>19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126"/>
      <c r="BI16" s="157" t="s">
        <v>20</v>
      </c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72"/>
      <c r="CB16" s="225" t="s">
        <v>21</v>
      </c>
    </row>
    <row r="17" spans="1:80" s="7" customFormat="1" ht="27.75" customHeight="1">
      <c r="A17" s="201"/>
      <c r="B17" s="59"/>
      <c r="C17" s="59"/>
      <c r="D17" s="62" t="s">
        <v>22</v>
      </c>
      <c r="E17" s="63" t="s">
        <v>23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128"/>
      <c r="W17" s="62" t="s">
        <v>22</v>
      </c>
      <c r="X17" s="63" t="s">
        <v>23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128"/>
      <c r="AP17" s="62" t="s">
        <v>22</v>
      </c>
      <c r="AQ17" s="63" t="s">
        <v>23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128"/>
      <c r="BI17" s="62" t="s">
        <v>22</v>
      </c>
      <c r="BJ17" s="63" t="s">
        <v>23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128"/>
      <c r="CB17" s="226"/>
    </row>
    <row r="18" spans="1:80" s="7" customFormat="1" ht="63" customHeight="1">
      <c r="A18" s="201"/>
      <c r="B18" s="59"/>
      <c r="C18" s="59"/>
      <c r="D18" s="68"/>
      <c r="E18" s="69" t="s">
        <v>24</v>
      </c>
      <c r="F18" s="70" t="s">
        <v>25</v>
      </c>
      <c r="G18" s="122">
        <v>2025</v>
      </c>
      <c r="H18" s="69" t="s">
        <v>24</v>
      </c>
      <c r="I18" s="70" t="s">
        <v>25</v>
      </c>
      <c r="J18" s="122">
        <v>2026</v>
      </c>
      <c r="K18" s="69" t="s">
        <v>24</v>
      </c>
      <c r="L18" s="70" t="s">
        <v>25</v>
      </c>
      <c r="M18" s="122">
        <v>2027</v>
      </c>
      <c r="N18" s="69" t="s">
        <v>24</v>
      </c>
      <c r="O18" s="70" t="s">
        <v>25</v>
      </c>
      <c r="P18" s="122">
        <v>2028</v>
      </c>
      <c r="Q18" s="69" t="s">
        <v>24</v>
      </c>
      <c r="R18" s="70" t="s">
        <v>25</v>
      </c>
      <c r="S18" s="122">
        <v>2029</v>
      </c>
      <c r="T18" s="69" t="s">
        <v>24</v>
      </c>
      <c r="U18" s="70" t="s">
        <v>25</v>
      </c>
      <c r="V18" s="129">
        <v>2030</v>
      </c>
      <c r="W18" s="68"/>
      <c r="X18" s="69" t="s">
        <v>24</v>
      </c>
      <c r="Y18" s="70" t="s">
        <v>25</v>
      </c>
      <c r="Z18" s="122">
        <v>2025</v>
      </c>
      <c r="AA18" s="69" t="s">
        <v>24</v>
      </c>
      <c r="AB18" s="70" t="s">
        <v>25</v>
      </c>
      <c r="AC18" s="122">
        <v>2026</v>
      </c>
      <c r="AD18" s="69" t="s">
        <v>24</v>
      </c>
      <c r="AE18" s="70" t="s">
        <v>25</v>
      </c>
      <c r="AF18" s="122">
        <v>2027</v>
      </c>
      <c r="AG18" s="69" t="s">
        <v>24</v>
      </c>
      <c r="AH18" s="70" t="s">
        <v>25</v>
      </c>
      <c r="AI18" s="122">
        <v>2028</v>
      </c>
      <c r="AJ18" s="69" t="s">
        <v>24</v>
      </c>
      <c r="AK18" s="70" t="s">
        <v>25</v>
      </c>
      <c r="AL18" s="122">
        <v>2029</v>
      </c>
      <c r="AM18" s="69" t="s">
        <v>24</v>
      </c>
      <c r="AN18" s="70" t="s">
        <v>25</v>
      </c>
      <c r="AO18" s="129">
        <v>2030</v>
      </c>
      <c r="AP18" s="68"/>
      <c r="AQ18" s="69" t="s">
        <v>24</v>
      </c>
      <c r="AR18" s="70" t="s">
        <v>25</v>
      </c>
      <c r="AS18" s="122">
        <v>2025</v>
      </c>
      <c r="AT18" s="69" t="s">
        <v>24</v>
      </c>
      <c r="AU18" s="70" t="s">
        <v>25</v>
      </c>
      <c r="AV18" s="122">
        <v>2026</v>
      </c>
      <c r="AW18" s="69" t="s">
        <v>24</v>
      </c>
      <c r="AX18" s="70" t="s">
        <v>25</v>
      </c>
      <c r="AY18" s="122">
        <v>2027</v>
      </c>
      <c r="AZ18" s="69" t="s">
        <v>24</v>
      </c>
      <c r="BA18" s="70" t="s">
        <v>25</v>
      </c>
      <c r="BB18" s="122">
        <v>2028</v>
      </c>
      <c r="BC18" s="69" t="s">
        <v>24</v>
      </c>
      <c r="BD18" s="70" t="s">
        <v>25</v>
      </c>
      <c r="BE18" s="122">
        <v>2029</v>
      </c>
      <c r="BF18" s="69" t="s">
        <v>24</v>
      </c>
      <c r="BG18" s="70" t="s">
        <v>25</v>
      </c>
      <c r="BH18" s="129">
        <v>2030</v>
      </c>
      <c r="BI18" s="68"/>
      <c r="BJ18" s="69" t="s">
        <v>24</v>
      </c>
      <c r="BK18" s="70" t="s">
        <v>25</v>
      </c>
      <c r="BL18" s="122">
        <v>2025</v>
      </c>
      <c r="BM18" s="69" t="s">
        <v>24</v>
      </c>
      <c r="BN18" s="70" t="s">
        <v>25</v>
      </c>
      <c r="BO18" s="122">
        <v>2026</v>
      </c>
      <c r="BP18" s="69" t="s">
        <v>24</v>
      </c>
      <c r="BQ18" s="70" t="s">
        <v>25</v>
      </c>
      <c r="BR18" s="122">
        <v>2027</v>
      </c>
      <c r="BS18" s="69" t="s">
        <v>24</v>
      </c>
      <c r="BT18" s="70" t="s">
        <v>25</v>
      </c>
      <c r="BU18" s="122">
        <v>2028</v>
      </c>
      <c r="BV18" s="69" t="s">
        <v>24</v>
      </c>
      <c r="BW18" s="70" t="s">
        <v>25</v>
      </c>
      <c r="BX18" s="122">
        <v>2029</v>
      </c>
      <c r="BY18" s="69" t="s">
        <v>24</v>
      </c>
      <c r="BZ18" s="70" t="s">
        <v>25</v>
      </c>
      <c r="CA18" s="129">
        <v>2030</v>
      </c>
      <c r="CB18" s="227"/>
    </row>
    <row r="19" spans="1:80" s="8" customFormat="1" ht="15.75">
      <c r="A19" s="203">
        <v>1</v>
      </c>
      <c r="B19" s="203">
        <v>2</v>
      </c>
      <c r="C19" s="204">
        <v>3</v>
      </c>
      <c r="D19" s="205">
        <v>4</v>
      </c>
      <c r="E19" s="206">
        <v>5</v>
      </c>
      <c r="F19" s="207"/>
      <c r="G19" s="208"/>
      <c r="H19" s="206">
        <v>6</v>
      </c>
      <c r="I19" s="207"/>
      <c r="J19" s="208"/>
      <c r="K19" s="206">
        <v>7</v>
      </c>
      <c r="L19" s="207"/>
      <c r="M19" s="214"/>
      <c r="N19" s="215">
        <v>8</v>
      </c>
      <c r="O19" s="207"/>
      <c r="P19" s="214"/>
      <c r="Q19" s="215">
        <v>9</v>
      </c>
      <c r="R19" s="207"/>
      <c r="S19" s="214"/>
      <c r="T19" s="215">
        <v>10</v>
      </c>
      <c r="U19" s="207"/>
      <c r="V19" s="214"/>
      <c r="W19" s="216">
        <v>11</v>
      </c>
      <c r="X19" s="74">
        <v>12</v>
      </c>
      <c r="Y19" s="75"/>
      <c r="Z19" s="76"/>
      <c r="AA19" s="74">
        <v>13</v>
      </c>
      <c r="AB19" s="75"/>
      <c r="AC19" s="76"/>
      <c r="AD19" s="74">
        <v>14</v>
      </c>
      <c r="AE19" s="75"/>
      <c r="AF19" s="76"/>
      <c r="AG19" s="74">
        <v>15</v>
      </c>
      <c r="AH19" s="75"/>
      <c r="AI19" s="217"/>
      <c r="AJ19" s="218">
        <v>16</v>
      </c>
      <c r="AK19" s="75"/>
      <c r="AL19" s="217"/>
      <c r="AM19" s="218">
        <v>17</v>
      </c>
      <c r="AN19" s="75"/>
      <c r="AO19" s="217"/>
      <c r="AP19" s="216">
        <v>18</v>
      </c>
      <c r="AQ19" s="74">
        <v>19</v>
      </c>
      <c r="AR19" s="75"/>
      <c r="AS19" s="76"/>
      <c r="AT19" s="74">
        <v>20</v>
      </c>
      <c r="AU19" s="75"/>
      <c r="AV19" s="76"/>
      <c r="AW19" s="74">
        <v>21</v>
      </c>
      <c r="AX19" s="75"/>
      <c r="AY19" s="76"/>
      <c r="AZ19" s="74">
        <v>22</v>
      </c>
      <c r="BA19" s="75"/>
      <c r="BB19" s="217"/>
      <c r="BC19" s="218">
        <v>23</v>
      </c>
      <c r="BD19" s="75"/>
      <c r="BE19" s="217"/>
      <c r="BF19" s="218">
        <v>24</v>
      </c>
      <c r="BG19" s="75"/>
      <c r="BH19" s="217"/>
      <c r="BI19" s="220">
        <v>25</v>
      </c>
      <c r="BJ19" s="206">
        <v>26</v>
      </c>
      <c r="BK19" s="207"/>
      <c r="BL19" s="208"/>
      <c r="BM19" s="206">
        <v>27</v>
      </c>
      <c r="BN19" s="207"/>
      <c r="BO19" s="208"/>
      <c r="BP19" s="206">
        <v>28</v>
      </c>
      <c r="BQ19" s="207"/>
      <c r="BR19" s="214"/>
      <c r="BS19" s="215">
        <v>29</v>
      </c>
      <c r="BT19" s="207"/>
      <c r="BU19" s="214"/>
      <c r="BV19" s="215">
        <v>30</v>
      </c>
      <c r="BW19" s="207"/>
      <c r="BX19" s="214"/>
      <c r="BY19" s="215">
        <v>31</v>
      </c>
      <c r="BZ19" s="207"/>
      <c r="CA19" s="214"/>
      <c r="CB19" s="228">
        <v>32</v>
      </c>
    </row>
    <row r="20" spans="1:80" s="8" customFormat="1" ht="15">
      <c r="A20" s="209" t="s">
        <v>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229"/>
    </row>
    <row r="21" spans="1:80" ht="15.75" customHeight="1">
      <c r="A21" s="210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186"/>
    </row>
    <row r="22" spans="1:80" ht="71.25" customHeight="1">
      <c r="A22" s="211" t="s">
        <v>28</v>
      </c>
      <c r="B22" s="82" t="s">
        <v>29</v>
      </c>
      <c r="C22" s="83" t="s">
        <v>30</v>
      </c>
      <c r="D22" s="84">
        <f aca="true" t="shared" si="0" ref="D22:D25">G22+J22+M22+P22+S22+V22</f>
        <v>123635.04171000002</v>
      </c>
      <c r="E22" s="85"/>
      <c r="F22" s="86">
        <v>19941.13576</v>
      </c>
      <c r="G22" s="85">
        <f>E22+F22</f>
        <v>19941.13576</v>
      </c>
      <c r="H22" s="85"/>
      <c r="I22" s="86">
        <v>20738.78119</v>
      </c>
      <c r="J22" s="85">
        <f>H22+I22</f>
        <v>20738.78119</v>
      </c>
      <c r="K22" s="85"/>
      <c r="L22" s="86">
        <v>20738.78119</v>
      </c>
      <c r="M22" s="123">
        <f>K22+L22</f>
        <v>20738.78119</v>
      </c>
      <c r="N22" s="85"/>
      <c r="O22" s="86">
        <v>20738.78119</v>
      </c>
      <c r="P22" s="123">
        <f>N22+O22</f>
        <v>20738.78119</v>
      </c>
      <c r="Q22" s="85"/>
      <c r="R22" s="86">
        <v>20738.78119</v>
      </c>
      <c r="S22" s="123">
        <f>Q22+R22</f>
        <v>20738.78119</v>
      </c>
      <c r="T22" s="85"/>
      <c r="U22" s="86">
        <v>20738.78119</v>
      </c>
      <c r="V22" s="123">
        <f>T22+U22</f>
        <v>20738.78119</v>
      </c>
      <c r="W22" s="84">
        <f aca="true" t="shared" si="1" ref="W22:W25">Z22+AC22+AF22+AI22+AL22+AO22</f>
        <v>0</v>
      </c>
      <c r="X22" s="85"/>
      <c r="Y22" s="86"/>
      <c r="Z22" s="85">
        <f>X22+Y22</f>
        <v>0</v>
      </c>
      <c r="AA22" s="85"/>
      <c r="AB22" s="86"/>
      <c r="AC22" s="85">
        <f>AA22+AB22</f>
        <v>0</v>
      </c>
      <c r="AD22" s="85"/>
      <c r="AE22" s="86"/>
      <c r="AF22" s="85">
        <f>AD22+AE22</f>
        <v>0</v>
      </c>
      <c r="AG22" s="85"/>
      <c r="AH22" s="86"/>
      <c r="AI22" s="85">
        <v>0</v>
      </c>
      <c r="AJ22" s="85"/>
      <c r="AK22" s="86"/>
      <c r="AL22" s="85">
        <v>0</v>
      </c>
      <c r="AM22" s="85"/>
      <c r="AN22" s="86"/>
      <c r="AO22" s="142">
        <v>0</v>
      </c>
      <c r="AP22" s="152">
        <f aca="true" t="shared" si="2" ref="AP22:AP25">AS22+AV22+AY22+BB22+BE22+BH22</f>
        <v>0</v>
      </c>
      <c r="AQ22" s="150"/>
      <c r="AR22" s="151"/>
      <c r="AS22" s="150">
        <f>AQ22+AR22</f>
        <v>0</v>
      </c>
      <c r="AT22" s="150"/>
      <c r="AU22" s="151"/>
      <c r="AV22" s="150">
        <f>AT22+AU22</f>
        <v>0</v>
      </c>
      <c r="AW22" s="150"/>
      <c r="AX22" s="151"/>
      <c r="AY22" s="219">
        <f>AW22+AX22</f>
        <v>0</v>
      </c>
      <c r="AZ22" s="85"/>
      <c r="BA22" s="151"/>
      <c r="BB22" s="219">
        <v>0</v>
      </c>
      <c r="BC22" s="85"/>
      <c r="BD22" s="151"/>
      <c r="BE22" s="219">
        <v>0</v>
      </c>
      <c r="BF22" s="85"/>
      <c r="BG22" s="151"/>
      <c r="BH22" s="221">
        <v>0</v>
      </c>
      <c r="BI22" s="149">
        <f aca="true" t="shared" si="3" ref="BI22:BI25">BL22+BO22+BR22+BU22+BX22+CA22</f>
        <v>123635.04171000002</v>
      </c>
      <c r="BJ22" s="150">
        <f aca="true" t="shared" si="4" ref="BJ22:BK25">E22+X22+AQ22</f>
        <v>0</v>
      </c>
      <c r="BK22" s="151">
        <f t="shared" si="4"/>
        <v>19941.13576</v>
      </c>
      <c r="BL22" s="150">
        <f>BJ22+BK22</f>
        <v>19941.13576</v>
      </c>
      <c r="BM22" s="150">
        <f aca="true" t="shared" si="5" ref="BM22:BN25">H22+AA22+AT22</f>
        <v>0</v>
      </c>
      <c r="BN22" s="151">
        <f t="shared" si="5"/>
        <v>20738.78119</v>
      </c>
      <c r="BO22" s="150">
        <f>BM22+BN22</f>
        <v>20738.78119</v>
      </c>
      <c r="BP22" s="150">
        <f aca="true" t="shared" si="6" ref="BP22:BQ25">K22+AD22+AW22</f>
        <v>0</v>
      </c>
      <c r="BQ22" s="151">
        <f t="shared" si="6"/>
        <v>20738.78119</v>
      </c>
      <c r="BR22" s="150">
        <f>BP22+BQ22</f>
        <v>20738.78119</v>
      </c>
      <c r="BS22" s="150">
        <f aca="true" t="shared" si="7" ref="BS22:BT25">N22+AG22+AZ22</f>
        <v>0</v>
      </c>
      <c r="BT22" s="151">
        <f t="shared" si="7"/>
        <v>20738.78119</v>
      </c>
      <c r="BU22" s="150">
        <f>BS22+BT22</f>
        <v>20738.78119</v>
      </c>
      <c r="BV22" s="150">
        <f aca="true" t="shared" si="8" ref="BV22:BW25">Q22+AJ22+BC22</f>
        <v>0</v>
      </c>
      <c r="BW22" s="151">
        <f t="shared" si="8"/>
        <v>20738.78119</v>
      </c>
      <c r="BX22" s="150">
        <f>BV22+BW22</f>
        <v>20738.78119</v>
      </c>
      <c r="BY22" s="150">
        <f aca="true" t="shared" si="9" ref="BY22:BZ25">T22+AM22+BF22</f>
        <v>0</v>
      </c>
      <c r="BZ22" s="151">
        <f t="shared" si="9"/>
        <v>20738.78119</v>
      </c>
      <c r="CA22" s="150">
        <f>BY22+BZ22</f>
        <v>20738.78119</v>
      </c>
      <c r="CB22" s="230"/>
    </row>
    <row r="23" spans="1:80" ht="71.25" customHeight="1">
      <c r="A23" s="211" t="s">
        <v>31</v>
      </c>
      <c r="B23" s="88" t="s">
        <v>32</v>
      </c>
      <c r="C23" s="83" t="s">
        <v>33</v>
      </c>
      <c r="D23" s="84">
        <f t="shared" si="0"/>
        <v>252207.00045999998</v>
      </c>
      <c r="E23" s="85"/>
      <c r="F23" s="86">
        <v>40678.54846</v>
      </c>
      <c r="G23" s="85">
        <f>E23+F23</f>
        <v>40678.54846</v>
      </c>
      <c r="H23" s="85"/>
      <c r="I23" s="86">
        <v>42305.6904</v>
      </c>
      <c r="J23" s="85">
        <f>H23+I23</f>
        <v>42305.6904</v>
      </c>
      <c r="K23" s="85"/>
      <c r="L23" s="86">
        <v>42305.6904</v>
      </c>
      <c r="M23" s="123">
        <f>K23+L23</f>
        <v>42305.6904</v>
      </c>
      <c r="N23" s="85"/>
      <c r="O23" s="86">
        <v>42305.6904</v>
      </c>
      <c r="P23" s="123">
        <f>N23+O23</f>
        <v>42305.6904</v>
      </c>
      <c r="Q23" s="85"/>
      <c r="R23" s="86">
        <v>42305.6904</v>
      </c>
      <c r="S23" s="123">
        <f>Q23+R23</f>
        <v>42305.6904</v>
      </c>
      <c r="T23" s="85"/>
      <c r="U23" s="86">
        <v>42305.6904</v>
      </c>
      <c r="V23" s="123">
        <f>T23+U23</f>
        <v>42305.6904</v>
      </c>
      <c r="W23" s="84">
        <f t="shared" si="1"/>
        <v>0</v>
      </c>
      <c r="X23" s="85"/>
      <c r="Y23" s="86"/>
      <c r="Z23" s="85">
        <f>X23+Y23</f>
        <v>0</v>
      </c>
      <c r="AA23" s="85"/>
      <c r="AB23" s="86"/>
      <c r="AC23" s="85">
        <f>AA23+AB23</f>
        <v>0</v>
      </c>
      <c r="AD23" s="85"/>
      <c r="AE23" s="86"/>
      <c r="AF23" s="85">
        <f>AD23+AE23</f>
        <v>0</v>
      </c>
      <c r="AG23" s="85"/>
      <c r="AH23" s="86"/>
      <c r="AI23" s="85">
        <v>0</v>
      </c>
      <c r="AJ23" s="85"/>
      <c r="AK23" s="86"/>
      <c r="AL23" s="85">
        <v>0</v>
      </c>
      <c r="AM23" s="85"/>
      <c r="AN23" s="86"/>
      <c r="AO23" s="142">
        <v>0</v>
      </c>
      <c r="AP23" s="152">
        <f t="shared" si="2"/>
        <v>0</v>
      </c>
      <c r="AQ23" s="150"/>
      <c r="AR23" s="151"/>
      <c r="AS23" s="150">
        <f>AQ23+AR23</f>
        <v>0</v>
      </c>
      <c r="AT23" s="150"/>
      <c r="AU23" s="151"/>
      <c r="AV23" s="150">
        <f>AT23+AU23</f>
        <v>0</v>
      </c>
      <c r="AW23" s="150"/>
      <c r="AX23" s="151"/>
      <c r="AY23" s="219">
        <f>AW23+AX23</f>
        <v>0</v>
      </c>
      <c r="AZ23" s="85"/>
      <c r="BA23" s="151"/>
      <c r="BB23" s="219">
        <v>0</v>
      </c>
      <c r="BC23" s="85"/>
      <c r="BD23" s="151"/>
      <c r="BE23" s="219">
        <v>0</v>
      </c>
      <c r="BF23" s="85"/>
      <c r="BG23" s="151"/>
      <c r="BH23" s="221">
        <v>0</v>
      </c>
      <c r="BI23" s="149">
        <f t="shared" si="3"/>
        <v>252207.00045999998</v>
      </c>
      <c r="BJ23" s="150">
        <f t="shared" si="4"/>
        <v>0</v>
      </c>
      <c r="BK23" s="151">
        <f t="shared" si="4"/>
        <v>40678.54846</v>
      </c>
      <c r="BL23" s="150">
        <f>BJ23+BK23</f>
        <v>40678.54846</v>
      </c>
      <c r="BM23" s="150">
        <f t="shared" si="5"/>
        <v>0</v>
      </c>
      <c r="BN23" s="151">
        <f t="shared" si="5"/>
        <v>42305.6904</v>
      </c>
      <c r="BO23" s="150">
        <f>BM23+BN23</f>
        <v>42305.6904</v>
      </c>
      <c r="BP23" s="150">
        <f t="shared" si="6"/>
        <v>0</v>
      </c>
      <c r="BQ23" s="151">
        <f t="shared" si="6"/>
        <v>42305.6904</v>
      </c>
      <c r="BR23" s="150">
        <f>BP23+BQ23</f>
        <v>42305.6904</v>
      </c>
      <c r="BS23" s="150">
        <f t="shared" si="7"/>
        <v>0</v>
      </c>
      <c r="BT23" s="151">
        <f t="shared" si="7"/>
        <v>42305.6904</v>
      </c>
      <c r="BU23" s="150">
        <f>BS23+BT23</f>
        <v>42305.6904</v>
      </c>
      <c r="BV23" s="150">
        <f t="shared" si="8"/>
        <v>0</v>
      </c>
      <c r="BW23" s="151">
        <f t="shared" si="8"/>
        <v>42305.6904</v>
      </c>
      <c r="BX23" s="150">
        <f>BV23+BW23</f>
        <v>42305.6904</v>
      </c>
      <c r="BY23" s="150">
        <f t="shared" si="9"/>
        <v>0</v>
      </c>
      <c r="BZ23" s="151">
        <f t="shared" si="9"/>
        <v>42305.6904</v>
      </c>
      <c r="CA23" s="150">
        <f>BY23+BZ23</f>
        <v>42305.6904</v>
      </c>
      <c r="CB23" s="231"/>
    </row>
    <row r="24" spans="1:80" ht="15.75" customHeight="1">
      <c r="A24" s="210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186"/>
    </row>
    <row r="25" spans="1:80" ht="67.5" customHeight="1">
      <c r="A25" s="211" t="s">
        <v>35</v>
      </c>
      <c r="B25" s="88" t="s">
        <v>36</v>
      </c>
      <c r="C25" s="89" t="s">
        <v>37</v>
      </c>
      <c r="D25" s="84">
        <f t="shared" si="0"/>
        <v>64985.390499999994</v>
      </c>
      <c r="E25" s="85"/>
      <c r="F25" s="86">
        <v>10481.5146</v>
      </c>
      <c r="G25" s="85">
        <f>E25+F25</f>
        <v>10481.5146</v>
      </c>
      <c r="H25" s="85"/>
      <c r="I25" s="86">
        <v>10900.77518</v>
      </c>
      <c r="J25" s="85">
        <f>H25+I25</f>
        <v>10900.77518</v>
      </c>
      <c r="K25" s="85"/>
      <c r="L25" s="86">
        <v>10900.77518</v>
      </c>
      <c r="M25" s="123">
        <f>K25+L25</f>
        <v>10900.77518</v>
      </c>
      <c r="N25" s="85"/>
      <c r="O25" s="86">
        <v>10900.77518</v>
      </c>
      <c r="P25" s="123">
        <f>N25+O25</f>
        <v>10900.77518</v>
      </c>
      <c r="Q25" s="85"/>
      <c r="R25" s="86">
        <v>10900.77518</v>
      </c>
      <c r="S25" s="123">
        <f>Q25+R25</f>
        <v>10900.77518</v>
      </c>
      <c r="T25" s="85"/>
      <c r="U25" s="86">
        <v>10900.77518</v>
      </c>
      <c r="V25" s="123">
        <f>T25+U25</f>
        <v>10900.77518</v>
      </c>
      <c r="W25" s="84">
        <f t="shared" si="1"/>
        <v>0</v>
      </c>
      <c r="X25" s="85"/>
      <c r="Y25" s="86">
        <v>0</v>
      </c>
      <c r="Z25" s="85">
        <f>X25+Y25</f>
        <v>0</v>
      </c>
      <c r="AA25" s="85"/>
      <c r="AB25" s="86">
        <v>0</v>
      </c>
      <c r="AC25" s="85">
        <f>AA25+AB25</f>
        <v>0</v>
      </c>
      <c r="AD25" s="85"/>
      <c r="AE25" s="86">
        <v>0</v>
      </c>
      <c r="AF25" s="85">
        <f>AD25+AE25</f>
        <v>0</v>
      </c>
      <c r="AG25" s="85"/>
      <c r="AH25" s="86">
        <v>0</v>
      </c>
      <c r="AI25" s="85">
        <v>0</v>
      </c>
      <c r="AJ25" s="85"/>
      <c r="AK25" s="86">
        <v>0</v>
      </c>
      <c r="AL25" s="85">
        <v>0</v>
      </c>
      <c r="AM25" s="85"/>
      <c r="AN25" s="86">
        <v>0</v>
      </c>
      <c r="AO25" s="142">
        <v>0</v>
      </c>
      <c r="AP25" s="152">
        <f t="shared" si="2"/>
        <v>0</v>
      </c>
      <c r="AQ25" s="150"/>
      <c r="AR25" s="86">
        <v>0</v>
      </c>
      <c r="AS25" s="150">
        <f>AQ25+AR25</f>
        <v>0</v>
      </c>
      <c r="AT25" s="150"/>
      <c r="AU25" s="86">
        <v>0</v>
      </c>
      <c r="AV25" s="150">
        <f>AT25+AU25</f>
        <v>0</v>
      </c>
      <c r="AW25" s="150"/>
      <c r="AX25" s="86">
        <v>0</v>
      </c>
      <c r="AY25" s="219">
        <f>AW25+AX25</f>
        <v>0</v>
      </c>
      <c r="AZ25" s="85"/>
      <c r="BA25" s="86">
        <v>0</v>
      </c>
      <c r="BB25" s="219">
        <v>0</v>
      </c>
      <c r="BC25" s="85"/>
      <c r="BD25" s="86">
        <v>0</v>
      </c>
      <c r="BE25" s="219">
        <v>0</v>
      </c>
      <c r="BF25" s="85"/>
      <c r="BG25" s="86">
        <v>0</v>
      </c>
      <c r="BH25" s="221">
        <v>0</v>
      </c>
      <c r="BI25" s="149">
        <f t="shared" si="3"/>
        <v>64985.390499999994</v>
      </c>
      <c r="BJ25" s="150">
        <f t="shared" si="4"/>
        <v>0</v>
      </c>
      <c r="BK25" s="151">
        <f t="shared" si="4"/>
        <v>10481.5146</v>
      </c>
      <c r="BL25" s="150">
        <f>BJ25+BK25</f>
        <v>10481.5146</v>
      </c>
      <c r="BM25" s="150">
        <f t="shared" si="5"/>
        <v>0</v>
      </c>
      <c r="BN25" s="151">
        <f t="shared" si="5"/>
        <v>10900.77518</v>
      </c>
      <c r="BO25" s="150">
        <f>BM25+BN25</f>
        <v>10900.77518</v>
      </c>
      <c r="BP25" s="150">
        <f t="shared" si="6"/>
        <v>0</v>
      </c>
      <c r="BQ25" s="151">
        <f t="shared" si="6"/>
        <v>10900.77518</v>
      </c>
      <c r="BR25" s="150">
        <f>BP25+BQ25</f>
        <v>10900.77518</v>
      </c>
      <c r="BS25" s="150">
        <f t="shared" si="7"/>
        <v>0</v>
      </c>
      <c r="BT25" s="151">
        <f t="shared" si="7"/>
        <v>10900.77518</v>
      </c>
      <c r="BU25" s="150">
        <f>BS25+BT25</f>
        <v>10900.77518</v>
      </c>
      <c r="BV25" s="150">
        <f t="shared" si="8"/>
        <v>0</v>
      </c>
      <c r="BW25" s="151">
        <f t="shared" si="8"/>
        <v>10900.77518</v>
      </c>
      <c r="BX25" s="150">
        <f>BV25+BW25</f>
        <v>10900.77518</v>
      </c>
      <c r="BY25" s="150">
        <f t="shared" si="9"/>
        <v>0</v>
      </c>
      <c r="BZ25" s="151">
        <f t="shared" si="9"/>
        <v>10900.77518</v>
      </c>
      <c r="CA25" s="150">
        <f>BY25+BZ25</f>
        <v>10900.77518</v>
      </c>
      <c r="CB25" s="232"/>
    </row>
    <row r="26" spans="1:80" s="9" customFormat="1" ht="75" customHeight="1">
      <c r="A26" s="94"/>
      <c r="B26" s="95" t="s">
        <v>38</v>
      </c>
      <c r="C26" s="96"/>
      <c r="D26" s="84">
        <f aca="true" t="shared" si="10" ref="D26:AI26">D22+D23+D25</f>
        <v>440827.43267</v>
      </c>
      <c r="E26" s="84">
        <f t="shared" si="10"/>
        <v>0</v>
      </c>
      <c r="F26" s="84">
        <f t="shared" si="10"/>
        <v>71101.19881999999</v>
      </c>
      <c r="G26" s="84">
        <f t="shared" si="10"/>
        <v>71101.19881999999</v>
      </c>
      <c r="H26" s="84">
        <f t="shared" si="10"/>
        <v>0</v>
      </c>
      <c r="I26" s="84">
        <f t="shared" si="10"/>
        <v>73945.24677</v>
      </c>
      <c r="J26" s="84">
        <f t="shared" si="10"/>
        <v>73945.24677</v>
      </c>
      <c r="K26" s="84">
        <f t="shared" si="10"/>
        <v>0</v>
      </c>
      <c r="L26" s="84">
        <f t="shared" si="10"/>
        <v>73945.24677</v>
      </c>
      <c r="M26" s="84">
        <f t="shared" si="10"/>
        <v>73945.24677</v>
      </c>
      <c r="N26" s="84">
        <f t="shared" si="10"/>
        <v>0</v>
      </c>
      <c r="O26" s="84">
        <f t="shared" si="10"/>
        <v>73945.24677</v>
      </c>
      <c r="P26" s="84">
        <f t="shared" si="10"/>
        <v>73945.24677</v>
      </c>
      <c r="Q26" s="84">
        <f t="shared" si="10"/>
        <v>0</v>
      </c>
      <c r="R26" s="84">
        <f t="shared" si="10"/>
        <v>73945.24677</v>
      </c>
      <c r="S26" s="84">
        <f t="shared" si="10"/>
        <v>73945.24677</v>
      </c>
      <c r="T26" s="84">
        <f t="shared" si="10"/>
        <v>0</v>
      </c>
      <c r="U26" s="84">
        <f t="shared" si="10"/>
        <v>73945.24677</v>
      </c>
      <c r="V26" s="84">
        <f t="shared" si="10"/>
        <v>73945.24677</v>
      </c>
      <c r="W26" s="84">
        <f t="shared" si="10"/>
        <v>0</v>
      </c>
      <c r="X26" s="84">
        <f t="shared" si="10"/>
        <v>0</v>
      </c>
      <c r="Y26" s="84">
        <f t="shared" si="10"/>
        <v>0</v>
      </c>
      <c r="Z26" s="84">
        <f t="shared" si="10"/>
        <v>0</v>
      </c>
      <c r="AA26" s="84">
        <f t="shared" si="10"/>
        <v>0</v>
      </c>
      <c r="AB26" s="84">
        <f t="shared" si="10"/>
        <v>0</v>
      </c>
      <c r="AC26" s="84">
        <f t="shared" si="10"/>
        <v>0</v>
      </c>
      <c r="AD26" s="84">
        <f t="shared" si="10"/>
        <v>0</v>
      </c>
      <c r="AE26" s="84">
        <f t="shared" si="10"/>
        <v>0</v>
      </c>
      <c r="AF26" s="84">
        <f t="shared" si="10"/>
        <v>0</v>
      </c>
      <c r="AG26" s="84">
        <f t="shared" si="10"/>
        <v>0</v>
      </c>
      <c r="AH26" s="84">
        <f t="shared" si="10"/>
        <v>0</v>
      </c>
      <c r="AI26" s="84">
        <f t="shared" si="10"/>
        <v>0</v>
      </c>
      <c r="AJ26" s="84">
        <f aca="true" t="shared" si="11" ref="AJ26:BO26">AJ22+AJ23+AJ25</f>
        <v>0</v>
      </c>
      <c r="AK26" s="84">
        <f t="shared" si="11"/>
        <v>0</v>
      </c>
      <c r="AL26" s="84">
        <f t="shared" si="11"/>
        <v>0</v>
      </c>
      <c r="AM26" s="84">
        <f t="shared" si="11"/>
        <v>0</v>
      </c>
      <c r="AN26" s="84">
        <f t="shared" si="11"/>
        <v>0</v>
      </c>
      <c r="AO26" s="84">
        <f t="shared" si="11"/>
        <v>0</v>
      </c>
      <c r="AP26" s="84">
        <f t="shared" si="11"/>
        <v>0</v>
      </c>
      <c r="AQ26" s="84">
        <f t="shared" si="11"/>
        <v>0</v>
      </c>
      <c r="AR26" s="84">
        <f t="shared" si="11"/>
        <v>0</v>
      </c>
      <c r="AS26" s="84">
        <f t="shared" si="11"/>
        <v>0</v>
      </c>
      <c r="AT26" s="84">
        <f t="shared" si="11"/>
        <v>0</v>
      </c>
      <c r="AU26" s="84">
        <f t="shared" si="11"/>
        <v>0</v>
      </c>
      <c r="AV26" s="84">
        <f t="shared" si="11"/>
        <v>0</v>
      </c>
      <c r="AW26" s="84">
        <f t="shared" si="11"/>
        <v>0</v>
      </c>
      <c r="AX26" s="84">
        <f t="shared" si="11"/>
        <v>0</v>
      </c>
      <c r="AY26" s="84">
        <f t="shared" si="11"/>
        <v>0</v>
      </c>
      <c r="AZ26" s="84">
        <f t="shared" si="11"/>
        <v>0</v>
      </c>
      <c r="BA26" s="84">
        <f t="shared" si="11"/>
        <v>0</v>
      </c>
      <c r="BB26" s="84">
        <f t="shared" si="11"/>
        <v>0</v>
      </c>
      <c r="BC26" s="84">
        <f t="shared" si="11"/>
        <v>0</v>
      </c>
      <c r="BD26" s="84">
        <f t="shared" si="11"/>
        <v>0</v>
      </c>
      <c r="BE26" s="84">
        <f t="shared" si="11"/>
        <v>0</v>
      </c>
      <c r="BF26" s="84">
        <f t="shared" si="11"/>
        <v>0</v>
      </c>
      <c r="BG26" s="84">
        <f t="shared" si="11"/>
        <v>0</v>
      </c>
      <c r="BH26" s="84">
        <f t="shared" si="11"/>
        <v>0</v>
      </c>
      <c r="BI26" s="84">
        <f t="shared" si="11"/>
        <v>440827.43267</v>
      </c>
      <c r="BJ26" s="84">
        <f t="shared" si="11"/>
        <v>0</v>
      </c>
      <c r="BK26" s="84">
        <f t="shared" si="11"/>
        <v>71101.19881999999</v>
      </c>
      <c r="BL26" s="84">
        <f t="shared" si="11"/>
        <v>71101.19881999999</v>
      </c>
      <c r="BM26" s="84">
        <f t="shared" si="11"/>
        <v>0</v>
      </c>
      <c r="BN26" s="84">
        <f t="shared" si="11"/>
        <v>73945.24677</v>
      </c>
      <c r="BO26" s="84">
        <f t="shared" si="11"/>
        <v>73945.24677</v>
      </c>
      <c r="BP26" s="84">
        <f aca="true" t="shared" si="12" ref="BP26:CA26">BP22+BP23+BP25</f>
        <v>0</v>
      </c>
      <c r="BQ26" s="84">
        <f t="shared" si="12"/>
        <v>73945.24677</v>
      </c>
      <c r="BR26" s="84">
        <f t="shared" si="12"/>
        <v>73945.24677</v>
      </c>
      <c r="BS26" s="84">
        <f t="shared" si="12"/>
        <v>0</v>
      </c>
      <c r="BT26" s="84">
        <f t="shared" si="12"/>
        <v>73945.24677</v>
      </c>
      <c r="BU26" s="84">
        <f t="shared" si="12"/>
        <v>73945.24677</v>
      </c>
      <c r="BV26" s="84">
        <f t="shared" si="12"/>
        <v>0</v>
      </c>
      <c r="BW26" s="84">
        <f t="shared" si="12"/>
        <v>73945.24677</v>
      </c>
      <c r="BX26" s="84">
        <f t="shared" si="12"/>
        <v>73945.24677</v>
      </c>
      <c r="BY26" s="84">
        <f t="shared" si="12"/>
        <v>0</v>
      </c>
      <c r="BZ26" s="84">
        <f t="shared" si="12"/>
        <v>73945.24677</v>
      </c>
      <c r="CA26" s="84">
        <f t="shared" si="12"/>
        <v>73945.24677</v>
      </c>
      <c r="CB26" s="183"/>
    </row>
    <row r="27" spans="1:80" s="9" customFormat="1" ht="15.75" customHeight="1">
      <c r="A27" s="212" t="s">
        <v>39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84"/>
      <c r="CB27" s="233"/>
    </row>
    <row r="28" spans="1:80" s="9" customFormat="1" ht="12" customHeight="1">
      <c r="A28" s="213" t="s">
        <v>40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86"/>
      <c r="CB28" s="233"/>
    </row>
    <row r="29" spans="1:80" s="9" customFormat="1" ht="65.25" customHeight="1">
      <c r="A29" s="103" t="s">
        <v>28</v>
      </c>
      <c r="B29" s="104" t="s">
        <v>41</v>
      </c>
      <c r="C29" s="105" t="s">
        <v>42</v>
      </c>
      <c r="D29" s="84">
        <f>G29+J29+M29+P29+S29+V29</f>
        <v>48022.72728</v>
      </c>
      <c r="E29" s="85"/>
      <c r="F29" s="86">
        <f>4781.27181+2964.32937</f>
        <v>7745.60118</v>
      </c>
      <c r="G29" s="85">
        <f>E29+F29</f>
        <v>7745.60118</v>
      </c>
      <c r="H29" s="85"/>
      <c r="I29" s="86">
        <f>4972.52268+3082.90254</f>
        <v>8055.42522</v>
      </c>
      <c r="J29" s="85">
        <f>H29+I29</f>
        <v>8055.42522</v>
      </c>
      <c r="K29" s="85"/>
      <c r="L29" s="86">
        <f>4972.52268+3082.90254</f>
        <v>8055.42522</v>
      </c>
      <c r="M29" s="123">
        <f>K29+L29</f>
        <v>8055.42522</v>
      </c>
      <c r="N29" s="85"/>
      <c r="O29" s="86">
        <f>4972.52268+3082.90254</f>
        <v>8055.42522</v>
      </c>
      <c r="P29" s="123">
        <f>N29+O29</f>
        <v>8055.42522</v>
      </c>
      <c r="Q29" s="85"/>
      <c r="R29" s="86">
        <f>4972.52268+3082.90254</f>
        <v>8055.42522</v>
      </c>
      <c r="S29" s="123">
        <f>Q29+R29</f>
        <v>8055.42522</v>
      </c>
      <c r="T29" s="85"/>
      <c r="U29" s="86">
        <f>4972.52268+3082.90254</f>
        <v>8055.42522</v>
      </c>
      <c r="V29" s="123">
        <f>T29+U29</f>
        <v>8055.42522</v>
      </c>
      <c r="W29" s="84">
        <f>Z29+AC29+AF29+AI29+AL29+AO29</f>
        <v>648</v>
      </c>
      <c r="X29" s="85"/>
      <c r="Y29" s="86">
        <v>108</v>
      </c>
      <c r="Z29" s="123">
        <f>X29+Y29</f>
        <v>108</v>
      </c>
      <c r="AA29" s="85"/>
      <c r="AB29" s="86">
        <v>108</v>
      </c>
      <c r="AC29" s="123">
        <f>AA29+AB29</f>
        <v>108</v>
      </c>
      <c r="AD29" s="109"/>
      <c r="AE29" s="86">
        <v>108</v>
      </c>
      <c r="AF29" s="123">
        <f>AD29+AE29</f>
        <v>108</v>
      </c>
      <c r="AG29" s="85"/>
      <c r="AH29" s="86">
        <v>108</v>
      </c>
      <c r="AI29" s="123">
        <f>AG29+AH29</f>
        <v>108</v>
      </c>
      <c r="AJ29" s="85"/>
      <c r="AK29" s="86">
        <v>108</v>
      </c>
      <c r="AL29" s="123">
        <f>AJ29+AK29</f>
        <v>108</v>
      </c>
      <c r="AM29" s="85"/>
      <c r="AN29" s="86">
        <v>108</v>
      </c>
      <c r="AO29" s="123">
        <f>AM29+AN29</f>
        <v>108</v>
      </c>
      <c r="AP29" s="152">
        <f>AS29+AV29+AY29+BB29+BE29+BH29</f>
        <v>0</v>
      </c>
      <c r="AQ29" s="150"/>
      <c r="AR29" s="151">
        <v>0</v>
      </c>
      <c r="AS29" s="150">
        <f>AQ29+AR29</f>
        <v>0</v>
      </c>
      <c r="AT29" s="150"/>
      <c r="AU29" s="151">
        <v>0</v>
      </c>
      <c r="AV29" s="150">
        <f>AT29+AU29</f>
        <v>0</v>
      </c>
      <c r="AW29" s="150"/>
      <c r="AX29" s="151">
        <v>0</v>
      </c>
      <c r="AY29" s="150">
        <f>AW29+AX29</f>
        <v>0</v>
      </c>
      <c r="AZ29" s="85"/>
      <c r="BA29" s="151">
        <v>0</v>
      </c>
      <c r="BB29" s="150">
        <f>AZ29+BA29</f>
        <v>0</v>
      </c>
      <c r="BC29" s="85"/>
      <c r="BD29" s="151">
        <v>0</v>
      </c>
      <c r="BE29" s="150">
        <f>BC29+BD29</f>
        <v>0</v>
      </c>
      <c r="BF29" s="85"/>
      <c r="BG29" s="151">
        <v>0</v>
      </c>
      <c r="BH29" s="150">
        <f>BF29+BG29</f>
        <v>0</v>
      </c>
      <c r="BI29" s="149">
        <f>BL29+BO29+BR29+BU29+BX29+CA29</f>
        <v>48670.72728</v>
      </c>
      <c r="BJ29" s="85">
        <f>E29+X29+AQ29</f>
        <v>0</v>
      </c>
      <c r="BK29" s="86">
        <f>F29+Y29+AR29</f>
        <v>7853.60118</v>
      </c>
      <c r="BL29" s="85">
        <f>BJ29+BK29</f>
        <v>7853.60118</v>
      </c>
      <c r="BM29" s="85">
        <f>H29+AA29</f>
        <v>0</v>
      </c>
      <c r="BN29" s="110">
        <f>I29+AB29</f>
        <v>8163.42522</v>
      </c>
      <c r="BO29" s="85">
        <f>BM29+BN29</f>
        <v>8163.42522</v>
      </c>
      <c r="BP29" s="85">
        <f>K29+AD29+AW29</f>
        <v>0</v>
      </c>
      <c r="BQ29" s="110">
        <f>L29+AE29+AX29</f>
        <v>8163.42522</v>
      </c>
      <c r="BR29" s="109">
        <f>BP29+BQ29</f>
        <v>8163.42522</v>
      </c>
      <c r="BS29" s="85">
        <f>N29+AG29+AZ29</f>
        <v>0</v>
      </c>
      <c r="BT29" s="110">
        <f>O29+AH29+BA29</f>
        <v>8163.42522</v>
      </c>
      <c r="BU29" s="109">
        <f>BS29+BT29</f>
        <v>8163.42522</v>
      </c>
      <c r="BV29" s="85">
        <f>Q29+AJ29+BC29</f>
        <v>0</v>
      </c>
      <c r="BW29" s="110">
        <f>R29+AK29+BD29</f>
        <v>8163.42522</v>
      </c>
      <c r="BX29" s="109">
        <f>BV29+BW29</f>
        <v>8163.42522</v>
      </c>
      <c r="BY29" s="85">
        <f>T29+AM29+BF29</f>
        <v>0</v>
      </c>
      <c r="BZ29" s="110">
        <f>U29+AN29+BG29</f>
        <v>8163.42522</v>
      </c>
      <c r="CA29" s="123">
        <f>BY29+BZ29</f>
        <v>8163.42522</v>
      </c>
      <c r="CB29" s="234"/>
    </row>
    <row r="30" spans="1:80" s="9" customFormat="1" ht="75" customHeight="1">
      <c r="A30" s="106" t="s">
        <v>43</v>
      </c>
      <c r="B30" s="107" t="s">
        <v>44</v>
      </c>
      <c r="C30" s="108" t="s">
        <v>45</v>
      </c>
      <c r="D30" s="84">
        <f>G30+J30+M30+P30+S30+V30</f>
        <v>0</v>
      </c>
      <c r="E30" s="109"/>
      <c r="F30" s="110">
        <v>0</v>
      </c>
      <c r="G30" s="109">
        <v>0</v>
      </c>
      <c r="H30" s="109"/>
      <c r="I30" s="110">
        <v>0</v>
      </c>
      <c r="J30" s="109">
        <v>0</v>
      </c>
      <c r="K30" s="109"/>
      <c r="L30" s="110">
        <v>0</v>
      </c>
      <c r="M30" s="125">
        <f>K30+L30</f>
        <v>0</v>
      </c>
      <c r="N30" s="109"/>
      <c r="O30" s="110">
        <v>0</v>
      </c>
      <c r="P30" s="125">
        <f>N30+O30</f>
        <v>0</v>
      </c>
      <c r="Q30" s="109"/>
      <c r="R30" s="110">
        <v>0</v>
      </c>
      <c r="S30" s="125">
        <f>Q30+R30</f>
        <v>0</v>
      </c>
      <c r="T30" s="109"/>
      <c r="U30" s="110">
        <v>0</v>
      </c>
      <c r="V30" s="125">
        <f>T30+U30</f>
        <v>0</v>
      </c>
      <c r="W30" s="84">
        <f>Z30+AC30+AF30+AI30+AL30+AO30</f>
        <v>648</v>
      </c>
      <c r="X30" s="109"/>
      <c r="Y30" s="110">
        <f>Y29</f>
        <v>108</v>
      </c>
      <c r="Z30" s="123">
        <f>X30+Y30</f>
        <v>108</v>
      </c>
      <c r="AA30" s="109"/>
      <c r="AB30" s="110">
        <f>AB29</f>
        <v>108</v>
      </c>
      <c r="AC30" s="123">
        <f>AA30+AB30</f>
        <v>108</v>
      </c>
      <c r="AD30" s="109"/>
      <c r="AE30" s="110">
        <f>AE29</f>
        <v>108</v>
      </c>
      <c r="AF30" s="123">
        <f>AD30+AE30</f>
        <v>108</v>
      </c>
      <c r="AG30" s="109"/>
      <c r="AH30" s="110">
        <f>AH29</f>
        <v>108</v>
      </c>
      <c r="AI30" s="123">
        <f>AG30+AH30</f>
        <v>108</v>
      </c>
      <c r="AJ30" s="109"/>
      <c r="AK30" s="110">
        <f>AK29</f>
        <v>108</v>
      </c>
      <c r="AL30" s="123">
        <f>AJ30+AK30</f>
        <v>108</v>
      </c>
      <c r="AM30" s="109"/>
      <c r="AN30" s="110">
        <f>AN29</f>
        <v>108</v>
      </c>
      <c r="AO30" s="123">
        <f>AM30+AN30</f>
        <v>108</v>
      </c>
      <c r="AP30" s="152">
        <f>AS30+AV30+AY30+BB30+BE30+BH30</f>
        <v>0</v>
      </c>
      <c r="AQ30" s="109"/>
      <c r="AR30" s="110">
        <v>0</v>
      </c>
      <c r="AS30" s="109">
        <v>0</v>
      </c>
      <c r="AT30" s="109"/>
      <c r="AU30" s="110">
        <v>0</v>
      </c>
      <c r="AV30" s="109">
        <v>0</v>
      </c>
      <c r="AW30" s="109"/>
      <c r="AX30" s="110">
        <v>0</v>
      </c>
      <c r="AY30" s="109">
        <v>0</v>
      </c>
      <c r="AZ30" s="109"/>
      <c r="BA30" s="110">
        <v>0</v>
      </c>
      <c r="BB30" s="109">
        <v>0</v>
      </c>
      <c r="BC30" s="109"/>
      <c r="BD30" s="110">
        <v>0</v>
      </c>
      <c r="BE30" s="109">
        <v>0</v>
      </c>
      <c r="BF30" s="109"/>
      <c r="BG30" s="110">
        <v>0</v>
      </c>
      <c r="BH30" s="109">
        <v>0</v>
      </c>
      <c r="BI30" s="149">
        <f>BL30+BO30+BR30+BU30+BX30+CA30</f>
        <v>648</v>
      </c>
      <c r="BJ30" s="109">
        <f>E30+X30+AQ30</f>
        <v>0</v>
      </c>
      <c r="BK30" s="110">
        <f>F30+Y30+AR30</f>
        <v>108</v>
      </c>
      <c r="BL30" s="109">
        <f>BJ30+BK30</f>
        <v>108</v>
      </c>
      <c r="BM30" s="109">
        <f>H30+AA30</f>
        <v>0</v>
      </c>
      <c r="BN30" s="110">
        <f>I30+AB30</f>
        <v>108</v>
      </c>
      <c r="BO30" s="109">
        <f>BM30+BN30</f>
        <v>108</v>
      </c>
      <c r="BP30" s="85">
        <f>K30+AD30+AW30</f>
        <v>0</v>
      </c>
      <c r="BQ30" s="110">
        <f>L30+AE30+AX30</f>
        <v>108</v>
      </c>
      <c r="BR30" s="109">
        <f>BP30+BQ30</f>
        <v>108</v>
      </c>
      <c r="BS30" s="85">
        <f>N30+AG30+AZ30</f>
        <v>0</v>
      </c>
      <c r="BT30" s="110">
        <f>O30+AH30+BA30</f>
        <v>108</v>
      </c>
      <c r="BU30" s="109">
        <f>BS30+BT30</f>
        <v>108</v>
      </c>
      <c r="BV30" s="85">
        <f>Q30+AJ30+BC30</f>
        <v>0</v>
      </c>
      <c r="BW30" s="110">
        <f>R30+AK30+BD30</f>
        <v>108</v>
      </c>
      <c r="BX30" s="109">
        <f>BV30+BW30</f>
        <v>108</v>
      </c>
      <c r="BY30" s="85">
        <f>T30+AM30+BF30</f>
        <v>0</v>
      </c>
      <c r="BZ30" s="110">
        <f>U30+AN30+BG30</f>
        <v>108</v>
      </c>
      <c r="CA30" s="123">
        <f>BY30+BZ30</f>
        <v>108</v>
      </c>
      <c r="CB30" s="235"/>
    </row>
    <row r="31" spans="1:80" s="9" customFormat="1" ht="69" customHeight="1">
      <c r="A31" s="94"/>
      <c r="B31" s="95" t="s">
        <v>38</v>
      </c>
      <c r="C31" s="115"/>
      <c r="D31" s="84">
        <f>G31+J31+M31+P31+S31+V31</f>
        <v>48022.72728</v>
      </c>
      <c r="E31" s="97">
        <f aca="true" t="shared" si="13" ref="E31:V31">E29+E30</f>
        <v>0</v>
      </c>
      <c r="F31" s="97">
        <f t="shared" si="13"/>
        <v>7745.60118</v>
      </c>
      <c r="G31" s="97">
        <f t="shared" si="13"/>
        <v>7745.60118</v>
      </c>
      <c r="H31" s="97">
        <f t="shared" si="13"/>
        <v>0</v>
      </c>
      <c r="I31" s="97">
        <f t="shared" si="13"/>
        <v>8055.42522</v>
      </c>
      <c r="J31" s="97">
        <f t="shared" si="13"/>
        <v>8055.42522</v>
      </c>
      <c r="K31" s="97">
        <f t="shared" si="13"/>
        <v>0</v>
      </c>
      <c r="L31" s="97">
        <f t="shared" si="13"/>
        <v>8055.42522</v>
      </c>
      <c r="M31" s="97">
        <f t="shared" si="13"/>
        <v>8055.42522</v>
      </c>
      <c r="N31" s="97">
        <f t="shared" si="13"/>
        <v>0</v>
      </c>
      <c r="O31" s="97">
        <f t="shared" si="13"/>
        <v>8055.42522</v>
      </c>
      <c r="P31" s="97">
        <f t="shared" si="13"/>
        <v>8055.42522</v>
      </c>
      <c r="Q31" s="97">
        <f t="shared" si="13"/>
        <v>0</v>
      </c>
      <c r="R31" s="97">
        <f t="shared" si="13"/>
        <v>8055.42522</v>
      </c>
      <c r="S31" s="97">
        <f t="shared" si="13"/>
        <v>8055.42522</v>
      </c>
      <c r="T31" s="97">
        <f t="shared" si="13"/>
        <v>0</v>
      </c>
      <c r="U31" s="97">
        <f t="shared" si="13"/>
        <v>8055.42522</v>
      </c>
      <c r="V31" s="97">
        <f t="shared" si="13"/>
        <v>8055.42522</v>
      </c>
      <c r="W31" s="84">
        <f>Z31+AC31+AF31+AI31+AL31+AO31</f>
        <v>648</v>
      </c>
      <c r="X31" s="97">
        <f aca="true" t="shared" si="14" ref="X31:BH31">X29</f>
        <v>0</v>
      </c>
      <c r="Y31" s="97">
        <f t="shared" si="14"/>
        <v>108</v>
      </c>
      <c r="Z31" s="97">
        <f t="shared" si="14"/>
        <v>108</v>
      </c>
      <c r="AA31" s="97">
        <f t="shared" si="14"/>
        <v>0</v>
      </c>
      <c r="AB31" s="97">
        <f t="shared" si="14"/>
        <v>108</v>
      </c>
      <c r="AC31" s="97">
        <f t="shared" si="14"/>
        <v>108</v>
      </c>
      <c r="AD31" s="97">
        <f t="shared" si="14"/>
        <v>0</v>
      </c>
      <c r="AE31" s="97">
        <f t="shared" si="14"/>
        <v>108</v>
      </c>
      <c r="AF31" s="97">
        <f t="shared" si="14"/>
        <v>108</v>
      </c>
      <c r="AG31" s="97">
        <f t="shared" si="14"/>
        <v>0</v>
      </c>
      <c r="AH31" s="97">
        <f t="shared" si="14"/>
        <v>108</v>
      </c>
      <c r="AI31" s="97">
        <f t="shared" si="14"/>
        <v>108</v>
      </c>
      <c r="AJ31" s="97">
        <f t="shared" si="14"/>
        <v>0</v>
      </c>
      <c r="AK31" s="97">
        <f t="shared" si="14"/>
        <v>108</v>
      </c>
      <c r="AL31" s="97">
        <f t="shared" si="14"/>
        <v>108</v>
      </c>
      <c r="AM31" s="97">
        <f t="shared" si="14"/>
        <v>0</v>
      </c>
      <c r="AN31" s="97">
        <f t="shared" si="14"/>
        <v>108</v>
      </c>
      <c r="AO31" s="97">
        <f t="shared" si="14"/>
        <v>108</v>
      </c>
      <c r="AP31" s="152">
        <f>AS31+AV31+AY31+BB31+BE31+BH31</f>
        <v>0</v>
      </c>
      <c r="AQ31" s="97">
        <f t="shared" si="14"/>
        <v>0</v>
      </c>
      <c r="AR31" s="97">
        <f t="shared" si="14"/>
        <v>0</v>
      </c>
      <c r="AS31" s="97">
        <f t="shared" si="14"/>
        <v>0</v>
      </c>
      <c r="AT31" s="97">
        <f t="shared" si="14"/>
        <v>0</v>
      </c>
      <c r="AU31" s="97">
        <f t="shared" si="14"/>
        <v>0</v>
      </c>
      <c r="AV31" s="97">
        <f t="shared" si="14"/>
        <v>0</v>
      </c>
      <c r="AW31" s="97">
        <f t="shared" si="14"/>
        <v>0</v>
      </c>
      <c r="AX31" s="97">
        <f t="shared" si="14"/>
        <v>0</v>
      </c>
      <c r="AY31" s="97">
        <f t="shared" si="14"/>
        <v>0</v>
      </c>
      <c r="AZ31" s="97">
        <f t="shared" si="14"/>
        <v>0</v>
      </c>
      <c r="BA31" s="97">
        <f t="shared" si="14"/>
        <v>0</v>
      </c>
      <c r="BB31" s="97">
        <f t="shared" si="14"/>
        <v>0</v>
      </c>
      <c r="BC31" s="97">
        <f t="shared" si="14"/>
        <v>0</v>
      </c>
      <c r="BD31" s="97">
        <f t="shared" si="14"/>
        <v>0</v>
      </c>
      <c r="BE31" s="97">
        <f t="shared" si="14"/>
        <v>0</v>
      </c>
      <c r="BF31" s="97">
        <f t="shared" si="14"/>
        <v>0</v>
      </c>
      <c r="BG31" s="97">
        <f t="shared" si="14"/>
        <v>0</v>
      </c>
      <c r="BH31" s="97">
        <f t="shared" si="14"/>
        <v>0</v>
      </c>
      <c r="BI31" s="149">
        <f>BL31+BO31+BR31+BU31+BX31+CA31</f>
        <v>48670.72728</v>
      </c>
      <c r="BJ31" s="97">
        <f aca="true" t="shared" si="15" ref="BJ31:CA31">BJ29</f>
        <v>0</v>
      </c>
      <c r="BK31" s="97">
        <f t="shared" si="15"/>
        <v>7853.60118</v>
      </c>
      <c r="BL31" s="97">
        <f t="shared" si="15"/>
        <v>7853.60118</v>
      </c>
      <c r="BM31" s="97">
        <f t="shared" si="15"/>
        <v>0</v>
      </c>
      <c r="BN31" s="97">
        <f t="shared" si="15"/>
        <v>8163.42522</v>
      </c>
      <c r="BO31" s="97">
        <f t="shared" si="15"/>
        <v>8163.42522</v>
      </c>
      <c r="BP31" s="97">
        <f t="shared" si="15"/>
        <v>0</v>
      </c>
      <c r="BQ31" s="97">
        <f t="shared" si="15"/>
        <v>8163.42522</v>
      </c>
      <c r="BR31" s="131">
        <f t="shared" si="15"/>
        <v>8163.42522</v>
      </c>
      <c r="BS31" s="131">
        <f t="shared" si="15"/>
        <v>0</v>
      </c>
      <c r="BT31" s="131">
        <f t="shared" si="15"/>
        <v>8163.42522</v>
      </c>
      <c r="BU31" s="131">
        <f t="shared" si="15"/>
        <v>8163.42522</v>
      </c>
      <c r="BV31" s="131">
        <f t="shared" si="15"/>
        <v>0</v>
      </c>
      <c r="BW31" s="131">
        <f t="shared" si="15"/>
        <v>8163.42522</v>
      </c>
      <c r="BX31" s="131">
        <f t="shared" si="15"/>
        <v>8163.42522</v>
      </c>
      <c r="BY31" s="131">
        <f t="shared" si="15"/>
        <v>0</v>
      </c>
      <c r="BZ31" s="131">
        <f t="shared" si="15"/>
        <v>8163.42522</v>
      </c>
      <c r="CA31" s="236">
        <f t="shared" si="15"/>
        <v>8163.42522</v>
      </c>
      <c r="CB31" s="237"/>
    </row>
    <row r="32" spans="1:80" s="9" customFormat="1" ht="75" customHeight="1">
      <c r="A32" s="94"/>
      <c r="B32" s="95" t="s">
        <v>46</v>
      </c>
      <c r="C32" s="118"/>
      <c r="D32" s="84">
        <f>G32+J32+M32+P32+S32+V32</f>
        <v>488850.15995</v>
      </c>
      <c r="E32" s="97">
        <f>E31+E26</f>
        <v>0</v>
      </c>
      <c r="F32" s="92">
        <f>F31+F26</f>
        <v>78846.79999999999</v>
      </c>
      <c r="G32" s="97">
        <f>G31+G26</f>
        <v>78846.79999999999</v>
      </c>
      <c r="H32" s="97">
        <f aca="true" t="shared" si="16" ref="H32:V32">H31+H26</f>
        <v>0</v>
      </c>
      <c r="I32" s="92">
        <f t="shared" si="16"/>
        <v>82000.67199</v>
      </c>
      <c r="J32" s="97">
        <f t="shared" si="16"/>
        <v>82000.67199</v>
      </c>
      <c r="K32" s="97">
        <f t="shared" si="16"/>
        <v>0</v>
      </c>
      <c r="L32" s="92">
        <f t="shared" si="16"/>
        <v>82000.67199</v>
      </c>
      <c r="M32" s="97">
        <f t="shared" si="16"/>
        <v>82000.67199</v>
      </c>
      <c r="N32" s="97">
        <f t="shared" si="16"/>
        <v>0</v>
      </c>
      <c r="O32" s="92">
        <f t="shared" si="16"/>
        <v>82000.67199</v>
      </c>
      <c r="P32" s="97">
        <f t="shared" si="16"/>
        <v>82000.67199</v>
      </c>
      <c r="Q32" s="97">
        <f t="shared" si="16"/>
        <v>0</v>
      </c>
      <c r="R32" s="92">
        <f t="shared" si="16"/>
        <v>82000.67199</v>
      </c>
      <c r="S32" s="97">
        <f t="shared" si="16"/>
        <v>82000.67199</v>
      </c>
      <c r="T32" s="97">
        <f t="shared" si="16"/>
        <v>0</v>
      </c>
      <c r="U32" s="92">
        <f t="shared" si="16"/>
        <v>82000.67199</v>
      </c>
      <c r="V32" s="97">
        <f t="shared" si="16"/>
        <v>82000.67199</v>
      </c>
      <c r="W32" s="84">
        <f>Z32+AC32+AF32+AI32+AL32+AO32</f>
        <v>648</v>
      </c>
      <c r="X32" s="97">
        <f aca="true" t="shared" si="17" ref="X32:AO32">X31+X26</f>
        <v>0</v>
      </c>
      <c r="Y32" s="92">
        <f t="shared" si="17"/>
        <v>108</v>
      </c>
      <c r="Z32" s="97">
        <f t="shared" si="17"/>
        <v>108</v>
      </c>
      <c r="AA32" s="97">
        <f t="shared" si="17"/>
        <v>0</v>
      </c>
      <c r="AB32" s="92">
        <f t="shared" si="17"/>
        <v>108</v>
      </c>
      <c r="AC32" s="97">
        <f t="shared" si="17"/>
        <v>108</v>
      </c>
      <c r="AD32" s="97">
        <f t="shared" si="17"/>
        <v>0</v>
      </c>
      <c r="AE32" s="92">
        <f t="shared" si="17"/>
        <v>108</v>
      </c>
      <c r="AF32" s="97">
        <f t="shared" si="17"/>
        <v>108</v>
      </c>
      <c r="AG32" s="97">
        <f t="shared" si="17"/>
        <v>0</v>
      </c>
      <c r="AH32" s="92">
        <f t="shared" si="17"/>
        <v>108</v>
      </c>
      <c r="AI32" s="97">
        <f t="shared" si="17"/>
        <v>108</v>
      </c>
      <c r="AJ32" s="97">
        <f t="shared" si="17"/>
        <v>0</v>
      </c>
      <c r="AK32" s="92">
        <f t="shared" si="17"/>
        <v>108</v>
      </c>
      <c r="AL32" s="97">
        <f t="shared" si="17"/>
        <v>108</v>
      </c>
      <c r="AM32" s="97">
        <f t="shared" si="17"/>
        <v>0</v>
      </c>
      <c r="AN32" s="92">
        <f t="shared" si="17"/>
        <v>108</v>
      </c>
      <c r="AO32" s="97">
        <f t="shared" si="17"/>
        <v>108</v>
      </c>
      <c r="AP32" s="152">
        <f>AS32+AV32+AY32+BB32+BE32+BH32</f>
        <v>0</v>
      </c>
      <c r="AQ32" s="97">
        <f>AQ31+AQ26</f>
        <v>0</v>
      </c>
      <c r="AR32" s="92">
        <f aca="true" t="shared" si="18" ref="AR32:BH32">AR31+AR26</f>
        <v>0</v>
      </c>
      <c r="AS32" s="97">
        <f t="shared" si="18"/>
        <v>0</v>
      </c>
      <c r="AT32" s="97">
        <f t="shared" si="18"/>
        <v>0</v>
      </c>
      <c r="AU32" s="92">
        <f t="shared" si="18"/>
        <v>0</v>
      </c>
      <c r="AV32" s="97">
        <f t="shared" si="18"/>
        <v>0</v>
      </c>
      <c r="AW32" s="97">
        <f t="shared" si="18"/>
        <v>0</v>
      </c>
      <c r="AX32" s="92">
        <f t="shared" si="18"/>
        <v>0</v>
      </c>
      <c r="AY32" s="97">
        <f t="shared" si="18"/>
        <v>0</v>
      </c>
      <c r="AZ32" s="97">
        <f t="shared" si="18"/>
        <v>0</v>
      </c>
      <c r="BA32" s="92">
        <f t="shared" si="18"/>
        <v>0</v>
      </c>
      <c r="BB32" s="97">
        <f t="shared" si="18"/>
        <v>0</v>
      </c>
      <c r="BC32" s="97">
        <f t="shared" si="18"/>
        <v>0</v>
      </c>
      <c r="BD32" s="92">
        <f t="shared" si="18"/>
        <v>0</v>
      </c>
      <c r="BE32" s="97">
        <f t="shared" si="18"/>
        <v>0</v>
      </c>
      <c r="BF32" s="97">
        <f t="shared" si="18"/>
        <v>0</v>
      </c>
      <c r="BG32" s="92">
        <f t="shared" si="18"/>
        <v>0</v>
      </c>
      <c r="BH32" s="97">
        <f t="shared" si="18"/>
        <v>0</v>
      </c>
      <c r="BI32" s="149">
        <f>BL32+BO32+BR32+BU32+BX32+CA32</f>
        <v>489498.15995</v>
      </c>
      <c r="BJ32" s="97">
        <f aca="true" t="shared" si="19" ref="BJ32:CA32">BJ31+BJ26</f>
        <v>0</v>
      </c>
      <c r="BK32" s="92">
        <f t="shared" si="19"/>
        <v>78954.79999999999</v>
      </c>
      <c r="BL32" s="97">
        <f t="shared" si="19"/>
        <v>78954.79999999999</v>
      </c>
      <c r="BM32" s="97">
        <f t="shared" si="19"/>
        <v>0</v>
      </c>
      <c r="BN32" s="92">
        <f t="shared" si="19"/>
        <v>82108.67199</v>
      </c>
      <c r="BO32" s="97">
        <f t="shared" si="19"/>
        <v>82108.67199</v>
      </c>
      <c r="BP32" s="97">
        <f t="shared" si="19"/>
        <v>0</v>
      </c>
      <c r="BQ32" s="92">
        <f t="shared" si="19"/>
        <v>82108.67199</v>
      </c>
      <c r="BR32" s="97">
        <f t="shared" si="19"/>
        <v>82108.67199</v>
      </c>
      <c r="BS32" s="97">
        <f t="shared" si="19"/>
        <v>0</v>
      </c>
      <c r="BT32" s="92">
        <f t="shared" si="19"/>
        <v>82108.67199</v>
      </c>
      <c r="BU32" s="97">
        <f t="shared" si="19"/>
        <v>82108.67199</v>
      </c>
      <c r="BV32" s="97">
        <f t="shared" si="19"/>
        <v>0</v>
      </c>
      <c r="BW32" s="92">
        <f t="shared" si="19"/>
        <v>82108.67199</v>
      </c>
      <c r="BX32" s="97">
        <f t="shared" si="19"/>
        <v>82108.67199</v>
      </c>
      <c r="BY32" s="97">
        <f t="shared" si="19"/>
        <v>0</v>
      </c>
      <c r="BZ32" s="92">
        <f t="shared" si="19"/>
        <v>82108.67199</v>
      </c>
      <c r="CA32" s="97">
        <f t="shared" si="19"/>
        <v>82108.67199</v>
      </c>
      <c r="CB32" s="190"/>
    </row>
    <row r="33" spans="1:95" s="1" customFormat="1" ht="42.75" customHeight="1">
      <c r="A33" s="120" t="s">
        <v>47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</row>
    <row r="34" spans="1:256" s="1" customFormat="1" ht="11.25" customHeight="1">
      <c r="A34" s="120" t="s">
        <v>48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10" customFormat="1" ht="12.75" customHeight="1">
      <c r="A35" s="121" t="s">
        <v>49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ht="15">
      <c r="BI36" s="165"/>
    </row>
    <row r="37" ht="15">
      <c r="BI37" s="166"/>
    </row>
    <row r="38" ht="15">
      <c r="BI38" s="166"/>
    </row>
    <row r="39" ht="15">
      <c r="BI39" s="166"/>
    </row>
    <row r="40" spans="1:80" s="11" customFormat="1" ht="15">
      <c r="A40" s="12"/>
      <c r="B40" s="13"/>
      <c r="C40" s="13"/>
      <c r="D40" s="14"/>
      <c r="E40" s="15"/>
      <c r="F40" s="16"/>
      <c r="G40" s="15"/>
      <c r="H40" s="18"/>
      <c r="I40" s="19"/>
      <c r="J40" s="18"/>
      <c r="K40" s="18"/>
      <c r="L40" s="16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3"/>
      <c r="Y40" s="24"/>
      <c r="Z40" s="23"/>
      <c r="AA40" s="26"/>
      <c r="AB40" s="27"/>
      <c r="AC40" s="26"/>
      <c r="AE40" s="29"/>
      <c r="AP40" s="30"/>
      <c r="BI40" s="166"/>
      <c r="BK40" s="32"/>
      <c r="BN40" s="32"/>
      <c r="BQ40" s="32"/>
      <c r="BR40" s="34"/>
      <c r="CB40" s="35"/>
    </row>
  </sheetData>
  <sheetProtection/>
  <mergeCells count="63">
    <mergeCell ref="AR1:CA1"/>
    <mergeCell ref="AR2:CA2"/>
    <mergeCell ref="AR3:CA3"/>
    <mergeCell ref="AR4:CA4"/>
    <mergeCell ref="AR5:CA5"/>
    <mergeCell ref="A7:CA7"/>
    <mergeCell ref="A8:CB8"/>
    <mergeCell ref="A9:CB9"/>
    <mergeCell ref="A10:CB10"/>
    <mergeCell ref="A11:CB11"/>
    <mergeCell ref="A12:CB12"/>
    <mergeCell ref="A13:CB13"/>
    <mergeCell ref="A14:CB14"/>
    <mergeCell ref="D15:CA15"/>
    <mergeCell ref="D16:V16"/>
    <mergeCell ref="W16:AO16"/>
    <mergeCell ref="AP16:BH16"/>
    <mergeCell ref="BI16:CA16"/>
    <mergeCell ref="E17:V17"/>
    <mergeCell ref="X17:AO17"/>
    <mergeCell ref="AQ17:BH17"/>
    <mergeCell ref="BJ17:CA17"/>
    <mergeCell ref="E19:G19"/>
    <mergeCell ref="H19:J19"/>
    <mergeCell ref="K19:M19"/>
    <mergeCell ref="N19:P19"/>
    <mergeCell ref="Q19:S19"/>
    <mergeCell ref="T19:V19"/>
    <mergeCell ref="X19:Z19"/>
    <mergeCell ref="AA19:AC19"/>
    <mergeCell ref="AD19:AF19"/>
    <mergeCell ref="AG19:AI19"/>
    <mergeCell ref="AJ19:AL19"/>
    <mergeCell ref="AM19:AO19"/>
    <mergeCell ref="AQ19:AS19"/>
    <mergeCell ref="AT19:AV19"/>
    <mergeCell ref="AW19:AY19"/>
    <mergeCell ref="AZ19:BB19"/>
    <mergeCell ref="BC19:BE19"/>
    <mergeCell ref="BF19:BH19"/>
    <mergeCell ref="BJ19:BL19"/>
    <mergeCell ref="BM19:BO19"/>
    <mergeCell ref="BP19:BR19"/>
    <mergeCell ref="BS19:BU19"/>
    <mergeCell ref="BV19:BX19"/>
    <mergeCell ref="BY19:CA19"/>
    <mergeCell ref="A20:CA20"/>
    <mergeCell ref="A21:CB21"/>
    <mergeCell ref="A24:CB24"/>
    <mergeCell ref="A27:CA27"/>
    <mergeCell ref="A28:CA28"/>
    <mergeCell ref="A33:CA33"/>
    <mergeCell ref="A34:CA34"/>
    <mergeCell ref="A35:CA35"/>
    <mergeCell ref="A15:A18"/>
    <mergeCell ref="B15:B18"/>
    <mergeCell ref="C15:C18"/>
    <mergeCell ref="D17:D18"/>
    <mergeCell ref="W17:W18"/>
    <mergeCell ref="AP17:AP18"/>
    <mergeCell ref="BI17:BI18"/>
    <mergeCell ref="CB16:CB18"/>
    <mergeCell ref="CB29:CB30"/>
  </mergeCells>
  <printOptions/>
  <pageMargins left="0.11811023622047245" right="0.11811023622047245" top="0.7480314960629921" bottom="0.35433070866141736" header="0.31496062992125984" footer="0.31496062992125984"/>
  <pageSetup fitToHeight="0" fitToWidth="1" orientation="landscape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view="pageBreakPreview" zoomScaleSheetLayoutView="100" workbookViewId="0" topLeftCell="A27">
      <selection activeCell="BL18" sqref="BL1:BL65536"/>
    </sheetView>
  </sheetViews>
  <sheetFormatPr defaultColWidth="9.00390625" defaultRowHeight="15" outlineLevelCol="1"/>
  <cols>
    <col min="1" max="1" width="5.7109375" style="12" customWidth="1"/>
    <col min="2" max="2" width="26.57421875" style="13" customWidth="1"/>
    <col min="3" max="3" width="11.8515625" style="13" customWidth="1"/>
    <col min="4" max="4" width="3.57421875" style="14" customWidth="1"/>
    <col min="5" max="5" width="3.7109375" style="15" customWidth="1" outlineLevel="1"/>
    <col min="6" max="6" width="5.00390625" style="16" customWidth="1" outlineLevel="1"/>
    <col min="7" max="7" width="3.7109375" style="17" customWidth="1"/>
    <col min="8" max="8" width="3.7109375" style="18" customWidth="1" outlineLevel="1"/>
    <col min="9" max="9" width="3.7109375" style="19" customWidth="1" outlineLevel="1"/>
    <col min="10" max="10" width="3.7109375" style="20" customWidth="1"/>
    <col min="11" max="11" width="3.7109375" style="18" customWidth="1" outlineLevel="1"/>
    <col min="12" max="12" width="4.28125" style="16" customWidth="1" outlineLevel="1"/>
    <col min="13" max="22" width="3.7109375" style="21" customWidth="1"/>
    <col min="23" max="23" width="3.57421875" style="22" customWidth="1"/>
    <col min="24" max="24" width="3.7109375" style="23" customWidth="1" outlineLevel="1"/>
    <col min="25" max="25" width="3.7109375" style="24" customWidth="1" outlineLevel="1"/>
    <col min="26" max="26" width="3.7109375" style="25" customWidth="1"/>
    <col min="27" max="27" width="3.7109375" style="26" customWidth="1" outlineLevel="1"/>
    <col min="28" max="28" width="3.7109375" style="27" customWidth="1" outlineLevel="1"/>
    <col min="29" max="29" width="3.7109375" style="28" customWidth="1"/>
    <col min="30" max="30" width="3.7109375" style="11" customWidth="1" outlineLevel="1"/>
    <col min="31" max="31" width="3.7109375" style="29" customWidth="1" outlineLevel="1"/>
    <col min="32" max="41" width="3.7109375" style="11" customWidth="1"/>
    <col min="42" max="42" width="3.7109375" style="30" customWidth="1"/>
    <col min="43" max="43" width="3.28125" style="11" customWidth="1"/>
    <col min="44" max="44" width="4.00390625" style="11" customWidth="1"/>
    <col min="45" max="45" width="4.421875" style="11" customWidth="1"/>
    <col min="46" max="47" width="3.28125" style="11" customWidth="1"/>
    <col min="48" max="48" width="3.7109375" style="11" customWidth="1"/>
    <col min="49" max="50" width="3.28125" style="11" customWidth="1"/>
    <col min="51" max="60" width="3.7109375" style="11" customWidth="1"/>
    <col min="61" max="61" width="4.140625" style="31" customWidth="1"/>
    <col min="62" max="62" width="3.7109375" style="11" customWidth="1" outlineLevel="1"/>
    <col min="63" max="63" width="3.7109375" style="32" customWidth="1" outlineLevel="1"/>
    <col min="64" max="64" width="3.7109375" style="33" customWidth="1"/>
    <col min="65" max="65" width="3.7109375" style="11" customWidth="1" outlineLevel="1"/>
    <col min="66" max="66" width="3.7109375" style="32" customWidth="1" outlineLevel="1"/>
    <col min="67" max="67" width="3.7109375" style="33" customWidth="1"/>
    <col min="68" max="68" width="3.7109375" style="11" customWidth="1" outlineLevel="1"/>
    <col min="69" max="69" width="3.7109375" style="32" customWidth="1" outlineLevel="1"/>
    <col min="70" max="70" width="3.7109375" style="34" customWidth="1"/>
    <col min="71" max="79" width="3.7109375" style="11" customWidth="1"/>
    <col min="80" max="80" width="24.28125" style="35" customWidth="1"/>
  </cols>
  <sheetData>
    <row r="1" spans="1:95" s="1" customFormat="1" ht="42" customHeight="1" hidden="1">
      <c r="A1" s="36"/>
      <c r="B1" s="36"/>
      <c r="C1" s="37"/>
      <c r="D1" s="37"/>
      <c r="E1" s="37"/>
      <c r="F1" s="37"/>
      <c r="G1" s="38"/>
      <c r="H1" s="37"/>
      <c r="I1" s="37"/>
      <c r="J1" s="38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7"/>
      <c r="AB1" s="37"/>
      <c r="AC1" s="38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140" t="s">
        <v>0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</row>
    <row r="2" spans="1:256" s="1" customFormat="1" ht="76.5" customHeight="1" hidden="1">
      <c r="A2" s="39"/>
      <c r="B2" s="39"/>
      <c r="C2" s="39"/>
      <c r="D2" s="39"/>
      <c r="E2" s="39"/>
      <c r="F2" s="39"/>
      <c r="G2" s="40"/>
      <c r="H2" s="39"/>
      <c r="I2" s="39"/>
      <c r="J2" s="40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  <c r="AA2" s="39"/>
      <c r="AB2" s="39"/>
      <c r="AC2" s="40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141" t="s">
        <v>1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1:256" s="1" customFormat="1" ht="64.5" customHeight="1" hidden="1">
      <c r="A3" s="37"/>
      <c r="B3" s="37"/>
      <c r="C3" s="37"/>
      <c r="D3" s="37"/>
      <c r="E3" s="37"/>
      <c r="F3" s="37"/>
      <c r="G3" s="38"/>
      <c r="H3" s="37"/>
      <c r="I3" s="37"/>
      <c r="J3" s="38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7"/>
      <c r="AB3" s="37"/>
      <c r="AC3" s="38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140" t="s">
        <v>2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4"/>
    </row>
    <row r="4" spans="1:256" s="1" customFormat="1" ht="57" customHeight="1" hidden="1">
      <c r="A4" s="37"/>
      <c r="B4" s="37"/>
      <c r="C4" s="37"/>
      <c r="D4" s="37"/>
      <c r="E4" s="37"/>
      <c r="F4" s="37"/>
      <c r="G4" s="38"/>
      <c r="H4" s="37"/>
      <c r="I4" s="37"/>
      <c r="J4" s="3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7"/>
      <c r="AB4" s="37"/>
      <c r="AC4" s="38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140" t="s">
        <v>3</v>
      </c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  <c r="IV4" s="195"/>
    </row>
    <row r="5" spans="1:256" s="1" customFormat="1" ht="20.25" customHeight="1" hidden="1">
      <c r="A5" s="39"/>
      <c r="B5" s="39"/>
      <c r="C5" s="39"/>
      <c r="D5" s="39"/>
      <c r="E5" s="39"/>
      <c r="F5" s="39"/>
      <c r="G5" s="40"/>
      <c r="H5" s="39"/>
      <c r="I5" s="39"/>
      <c r="J5" s="4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A5" s="39"/>
      <c r="AB5" s="39"/>
      <c r="AC5" s="40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141" t="s">
        <v>4</v>
      </c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39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</row>
    <row r="6" spans="1:256" s="1" customFormat="1" ht="58.5" customHeight="1" hidden="1">
      <c r="A6" s="41"/>
      <c r="B6" s="41"/>
      <c r="C6" s="41"/>
      <c r="D6" s="41"/>
      <c r="E6" s="41"/>
      <c r="F6" s="41"/>
      <c r="G6" s="42"/>
      <c r="H6" s="41"/>
      <c r="I6" s="41"/>
      <c r="J6" s="42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41"/>
      <c r="AB6" s="41"/>
      <c r="AC6" s="42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2"/>
      <c r="BM6" s="41"/>
      <c r="BN6" s="41"/>
      <c r="BO6" s="42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  <c r="IV6" s="195"/>
    </row>
    <row r="7" spans="1:256" s="1" customFormat="1" ht="17.25" customHeight="1" hidden="1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</row>
    <row r="8" spans="1:80" ht="42" customHeight="1">
      <c r="A8" s="44" t="s">
        <v>50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41.25" customHeight="1">
      <c r="A9" s="45" t="s">
        <v>51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</row>
    <row r="10" spans="1:80" s="2" customFormat="1" ht="67.5" customHeight="1" hidden="1">
      <c r="A10" s="46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168"/>
    </row>
    <row r="11" spans="1:80" s="3" customFormat="1" ht="39.75" customHeight="1" hidden="1">
      <c r="A11" s="48" t="s">
        <v>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169"/>
    </row>
    <row r="12" spans="1:80" s="4" customFormat="1" ht="51.75" customHeight="1" hidden="1">
      <c r="A12" s="50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4" customFormat="1" ht="54" customHeight="1" hidden="1">
      <c r="A13" s="50" t="s">
        <v>11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</row>
    <row r="14" spans="1:80" s="5" customFormat="1" ht="53.25" customHeight="1" hidden="1">
      <c r="A14" s="196" t="s">
        <v>12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</row>
    <row r="15" spans="1:80" ht="23.25" customHeight="1">
      <c r="A15" s="53" t="s">
        <v>13</v>
      </c>
      <c r="B15" s="54" t="s">
        <v>14</v>
      </c>
      <c r="C15" s="55" t="s">
        <v>15</v>
      </c>
      <c r="D15" s="56" t="s">
        <v>16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170"/>
      <c r="CB15" s="171" t="s">
        <v>21</v>
      </c>
    </row>
    <row r="16" spans="1:80" s="6" customFormat="1" ht="65.25" customHeight="1">
      <c r="A16" s="58"/>
      <c r="B16" s="59"/>
      <c r="C16" s="60"/>
      <c r="D16" s="61" t="s">
        <v>17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126"/>
      <c r="W16" s="127" t="s">
        <v>18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126"/>
      <c r="AP16" s="127" t="s">
        <v>19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126"/>
      <c r="BI16" s="157" t="s">
        <v>20</v>
      </c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72"/>
      <c r="CB16" s="173"/>
    </row>
    <row r="17" spans="1:80" s="7" customFormat="1" ht="27.75" customHeight="1">
      <c r="A17" s="58"/>
      <c r="B17" s="59"/>
      <c r="C17" s="60"/>
      <c r="D17" s="62" t="s">
        <v>22</v>
      </c>
      <c r="E17" s="63" t="s">
        <v>23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128"/>
      <c r="W17" s="62" t="s">
        <v>22</v>
      </c>
      <c r="X17" s="63" t="s">
        <v>23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128"/>
      <c r="AP17" s="62" t="s">
        <v>22</v>
      </c>
      <c r="AQ17" s="63" t="s">
        <v>23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128"/>
      <c r="BI17" s="62" t="s">
        <v>22</v>
      </c>
      <c r="BJ17" s="63" t="s">
        <v>23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128"/>
      <c r="CB17" s="173"/>
    </row>
    <row r="18" spans="1:80" s="7" customFormat="1" ht="63" customHeight="1">
      <c r="A18" s="65"/>
      <c r="B18" s="66"/>
      <c r="C18" s="67"/>
      <c r="D18" s="68"/>
      <c r="E18" s="69" t="s">
        <v>24</v>
      </c>
      <c r="F18" s="70" t="s">
        <v>25</v>
      </c>
      <c r="G18" s="71">
        <v>2025</v>
      </c>
      <c r="H18" s="69" t="s">
        <v>24</v>
      </c>
      <c r="I18" s="70" t="s">
        <v>25</v>
      </c>
      <c r="J18" s="71">
        <v>2026</v>
      </c>
      <c r="K18" s="69" t="s">
        <v>24</v>
      </c>
      <c r="L18" s="70" t="s">
        <v>25</v>
      </c>
      <c r="M18" s="122">
        <v>2027</v>
      </c>
      <c r="N18" s="69" t="s">
        <v>24</v>
      </c>
      <c r="O18" s="70" t="s">
        <v>25</v>
      </c>
      <c r="P18" s="122">
        <v>2028</v>
      </c>
      <c r="Q18" s="69" t="s">
        <v>24</v>
      </c>
      <c r="R18" s="70" t="s">
        <v>25</v>
      </c>
      <c r="S18" s="122">
        <v>2029</v>
      </c>
      <c r="T18" s="69" t="s">
        <v>24</v>
      </c>
      <c r="U18" s="70" t="s">
        <v>25</v>
      </c>
      <c r="V18" s="129">
        <v>2030</v>
      </c>
      <c r="W18" s="68"/>
      <c r="X18" s="69" t="s">
        <v>24</v>
      </c>
      <c r="Y18" s="70" t="s">
        <v>25</v>
      </c>
      <c r="Z18" s="71">
        <v>2025</v>
      </c>
      <c r="AA18" s="69" t="s">
        <v>24</v>
      </c>
      <c r="AB18" s="70" t="s">
        <v>25</v>
      </c>
      <c r="AC18" s="71">
        <v>2026</v>
      </c>
      <c r="AD18" s="69" t="s">
        <v>24</v>
      </c>
      <c r="AE18" s="70" t="s">
        <v>25</v>
      </c>
      <c r="AF18" s="122">
        <v>2027</v>
      </c>
      <c r="AG18" s="69" t="s">
        <v>24</v>
      </c>
      <c r="AH18" s="70" t="s">
        <v>25</v>
      </c>
      <c r="AI18" s="122">
        <v>2028</v>
      </c>
      <c r="AJ18" s="69" t="s">
        <v>24</v>
      </c>
      <c r="AK18" s="70" t="s">
        <v>25</v>
      </c>
      <c r="AL18" s="122">
        <v>2029</v>
      </c>
      <c r="AM18" s="69" t="s">
        <v>24</v>
      </c>
      <c r="AN18" s="70" t="s">
        <v>25</v>
      </c>
      <c r="AO18" s="129">
        <v>2030</v>
      </c>
      <c r="AP18" s="68"/>
      <c r="AQ18" s="69" t="s">
        <v>24</v>
      </c>
      <c r="AR18" s="70" t="s">
        <v>25</v>
      </c>
      <c r="AS18" s="122">
        <v>2025</v>
      </c>
      <c r="AT18" s="69" t="s">
        <v>24</v>
      </c>
      <c r="AU18" s="70" t="s">
        <v>25</v>
      </c>
      <c r="AV18" s="122">
        <v>2026</v>
      </c>
      <c r="AW18" s="69" t="s">
        <v>24</v>
      </c>
      <c r="AX18" s="70" t="s">
        <v>25</v>
      </c>
      <c r="AY18" s="122">
        <v>2027</v>
      </c>
      <c r="AZ18" s="69" t="s">
        <v>24</v>
      </c>
      <c r="BA18" s="70" t="s">
        <v>25</v>
      </c>
      <c r="BB18" s="122">
        <v>2028</v>
      </c>
      <c r="BC18" s="69" t="s">
        <v>24</v>
      </c>
      <c r="BD18" s="70" t="s">
        <v>25</v>
      </c>
      <c r="BE18" s="122">
        <v>2029</v>
      </c>
      <c r="BF18" s="69" t="s">
        <v>24</v>
      </c>
      <c r="BG18" s="70" t="s">
        <v>25</v>
      </c>
      <c r="BH18" s="129">
        <v>2030</v>
      </c>
      <c r="BI18" s="68"/>
      <c r="BJ18" s="69" t="s">
        <v>24</v>
      </c>
      <c r="BK18" s="70" t="s">
        <v>25</v>
      </c>
      <c r="BL18" s="71">
        <v>2025</v>
      </c>
      <c r="BM18" s="69" t="s">
        <v>24</v>
      </c>
      <c r="BN18" s="70" t="s">
        <v>25</v>
      </c>
      <c r="BO18" s="71">
        <v>2026</v>
      </c>
      <c r="BP18" s="69" t="s">
        <v>24</v>
      </c>
      <c r="BQ18" s="70" t="s">
        <v>25</v>
      </c>
      <c r="BR18" s="122">
        <v>2027</v>
      </c>
      <c r="BS18" s="69" t="s">
        <v>24</v>
      </c>
      <c r="BT18" s="70" t="s">
        <v>25</v>
      </c>
      <c r="BU18" s="122">
        <v>2028</v>
      </c>
      <c r="BV18" s="69" t="s">
        <v>24</v>
      </c>
      <c r="BW18" s="70" t="s">
        <v>25</v>
      </c>
      <c r="BX18" s="122">
        <v>2029</v>
      </c>
      <c r="BY18" s="69" t="s">
        <v>24</v>
      </c>
      <c r="BZ18" s="70" t="s">
        <v>25</v>
      </c>
      <c r="CA18" s="129">
        <v>2030</v>
      </c>
      <c r="CB18" s="174"/>
    </row>
    <row r="19" spans="1:80" s="8" customFormat="1" ht="15.75">
      <c r="A19" s="72">
        <v>1</v>
      </c>
      <c r="B19" s="73">
        <v>2</v>
      </c>
      <c r="C19" s="74">
        <v>3</v>
      </c>
      <c r="D19" s="72">
        <v>4</v>
      </c>
      <c r="E19" s="74">
        <v>5</v>
      </c>
      <c r="F19" s="75"/>
      <c r="G19" s="76"/>
      <c r="H19" s="74">
        <v>6</v>
      </c>
      <c r="I19" s="75"/>
      <c r="J19" s="76"/>
      <c r="K19" s="73">
        <v>7</v>
      </c>
      <c r="L19" s="73"/>
      <c r="M19" s="73"/>
      <c r="N19" s="73">
        <v>8</v>
      </c>
      <c r="O19" s="73"/>
      <c r="P19" s="73"/>
      <c r="Q19" s="73">
        <v>9</v>
      </c>
      <c r="R19" s="73"/>
      <c r="S19" s="73"/>
      <c r="T19" s="73">
        <v>10</v>
      </c>
      <c r="U19" s="73"/>
      <c r="V19" s="130"/>
      <c r="W19" s="72">
        <v>11</v>
      </c>
      <c r="X19" s="73">
        <v>12</v>
      </c>
      <c r="Y19" s="73"/>
      <c r="Z19" s="73"/>
      <c r="AA19" s="73">
        <v>13</v>
      </c>
      <c r="AB19" s="73"/>
      <c r="AC19" s="73"/>
      <c r="AD19" s="73">
        <v>14</v>
      </c>
      <c r="AE19" s="73"/>
      <c r="AF19" s="73"/>
      <c r="AG19" s="73">
        <v>15</v>
      </c>
      <c r="AH19" s="73"/>
      <c r="AI19" s="73"/>
      <c r="AJ19" s="73">
        <v>16</v>
      </c>
      <c r="AK19" s="73"/>
      <c r="AL19" s="73"/>
      <c r="AM19" s="73">
        <v>17</v>
      </c>
      <c r="AN19" s="73"/>
      <c r="AO19" s="130"/>
      <c r="AP19" s="72">
        <v>18</v>
      </c>
      <c r="AQ19" s="73">
        <v>19</v>
      </c>
      <c r="AR19" s="73"/>
      <c r="AS19" s="73"/>
      <c r="AT19" s="73">
        <v>20</v>
      </c>
      <c r="AU19" s="73"/>
      <c r="AV19" s="73"/>
      <c r="AW19" s="73">
        <v>21</v>
      </c>
      <c r="AX19" s="73"/>
      <c r="AY19" s="73"/>
      <c r="AZ19" s="73">
        <v>22</v>
      </c>
      <c r="BA19" s="73"/>
      <c r="BB19" s="73"/>
      <c r="BC19" s="73">
        <v>23</v>
      </c>
      <c r="BD19" s="73"/>
      <c r="BE19" s="73"/>
      <c r="BF19" s="73">
        <v>24</v>
      </c>
      <c r="BG19" s="73"/>
      <c r="BH19" s="130"/>
      <c r="BI19" s="72">
        <v>25</v>
      </c>
      <c r="BJ19" s="73">
        <v>26</v>
      </c>
      <c r="BK19" s="73"/>
      <c r="BL19" s="73"/>
      <c r="BM19" s="73">
        <v>27</v>
      </c>
      <c r="BN19" s="73"/>
      <c r="BO19" s="73"/>
      <c r="BP19" s="73">
        <v>28</v>
      </c>
      <c r="BQ19" s="73"/>
      <c r="BR19" s="73"/>
      <c r="BS19" s="73">
        <v>29</v>
      </c>
      <c r="BT19" s="73"/>
      <c r="BU19" s="73"/>
      <c r="BV19" s="73">
        <v>30</v>
      </c>
      <c r="BW19" s="73"/>
      <c r="BX19" s="73"/>
      <c r="BY19" s="73">
        <v>31</v>
      </c>
      <c r="BZ19" s="73"/>
      <c r="CA19" s="130"/>
      <c r="CB19" s="175">
        <v>32</v>
      </c>
    </row>
    <row r="20" spans="1:80" s="8" customFormat="1" ht="15">
      <c r="A20" s="77" t="s">
        <v>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176"/>
    </row>
    <row r="21" spans="1:80" ht="15.75" customHeight="1">
      <c r="A21" s="79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177"/>
    </row>
    <row r="22" spans="1:80" ht="79.5" customHeight="1">
      <c r="A22" s="81" t="s">
        <v>28</v>
      </c>
      <c r="B22" s="82" t="s">
        <v>29</v>
      </c>
      <c r="C22" s="83" t="s">
        <v>52</v>
      </c>
      <c r="D22" s="84">
        <f aca="true" t="shared" si="0" ref="D22:D26">G22+J22+M22+P22+S22+V22</f>
        <v>136703.25623000003</v>
      </c>
      <c r="E22" s="85"/>
      <c r="F22" s="86">
        <v>26583.44166</v>
      </c>
      <c r="G22" s="87">
        <f>E22+F22</f>
        <v>26583.44166</v>
      </c>
      <c r="H22" s="85"/>
      <c r="I22" s="86">
        <v>27164.68981</v>
      </c>
      <c r="J22" s="87">
        <f>H22+I22</f>
        <v>27164.68981</v>
      </c>
      <c r="K22" s="85"/>
      <c r="L22" s="86">
        <v>20738.78119</v>
      </c>
      <c r="M22" s="123">
        <f>K22+L22</f>
        <v>20738.78119</v>
      </c>
      <c r="N22" s="85"/>
      <c r="O22" s="86">
        <v>20738.78119</v>
      </c>
      <c r="P22" s="123">
        <f>N22+O22</f>
        <v>20738.78119</v>
      </c>
      <c r="Q22" s="85"/>
      <c r="R22" s="86">
        <v>20738.78119</v>
      </c>
      <c r="S22" s="123">
        <f>Q22+R22</f>
        <v>20738.78119</v>
      </c>
      <c r="T22" s="85"/>
      <c r="U22" s="86">
        <v>20738.78119</v>
      </c>
      <c r="V22" s="123">
        <f>T22+U22</f>
        <v>20738.78119</v>
      </c>
      <c r="W22" s="84">
        <f aca="true" t="shared" si="1" ref="W22:W26">Z22+AC22+AF22+AI22+AL22+AO22</f>
        <v>0</v>
      </c>
      <c r="X22" s="85"/>
      <c r="Y22" s="86"/>
      <c r="Z22" s="87">
        <f>X22+Y22</f>
        <v>0</v>
      </c>
      <c r="AA22" s="85"/>
      <c r="AB22" s="86"/>
      <c r="AC22" s="87">
        <f>AA22+AB22</f>
        <v>0</v>
      </c>
      <c r="AD22" s="85"/>
      <c r="AE22" s="86"/>
      <c r="AF22" s="85">
        <f>AD22+AE22</f>
        <v>0</v>
      </c>
      <c r="AG22" s="85"/>
      <c r="AH22" s="86"/>
      <c r="AI22" s="85">
        <v>0</v>
      </c>
      <c r="AJ22" s="85"/>
      <c r="AK22" s="86"/>
      <c r="AL22" s="85">
        <v>0</v>
      </c>
      <c r="AM22" s="85"/>
      <c r="AN22" s="86"/>
      <c r="AO22" s="142">
        <v>0</v>
      </c>
      <c r="AP22" s="143">
        <f aca="true" t="shared" si="2" ref="AP22:AP26">AS22+AV22+AY22+BB22+BE22+BH22</f>
        <v>0</v>
      </c>
      <c r="AQ22" s="134"/>
      <c r="AR22" s="136"/>
      <c r="AS22" s="134">
        <f>AQ22+AR22</f>
        <v>0</v>
      </c>
      <c r="AT22" s="134"/>
      <c r="AU22" s="136"/>
      <c r="AV22" s="134">
        <f>AT22+AU22</f>
        <v>0</v>
      </c>
      <c r="AW22" s="134"/>
      <c r="AX22" s="136"/>
      <c r="AY22" s="153">
        <f>AW22+AX22</f>
        <v>0</v>
      </c>
      <c r="AZ22" s="134"/>
      <c r="BA22" s="136"/>
      <c r="BB22" s="153">
        <v>0</v>
      </c>
      <c r="BC22" s="134"/>
      <c r="BD22" s="136"/>
      <c r="BE22" s="153">
        <v>0</v>
      </c>
      <c r="BF22" s="134"/>
      <c r="BG22" s="136"/>
      <c r="BH22" s="158">
        <v>0</v>
      </c>
      <c r="BI22" s="133">
        <f aca="true" t="shared" si="3" ref="BI22:BI26">BL22+BO22+BR22+BU22+BX22+CA22</f>
        <v>136703.25623000003</v>
      </c>
      <c r="BJ22" s="134">
        <f aca="true" t="shared" si="4" ref="BJ22:BK26">E22+X22+AQ22</f>
        <v>0</v>
      </c>
      <c r="BK22" s="136">
        <f t="shared" si="4"/>
        <v>26583.44166</v>
      </c>
      <c r="BL22" s="159">
        <f>BJ22+BK22</f>
        <v>26583.44166</v>
      </c>
      <c r="BM22" s="134">
        <f aca="true" t="shared" si="5" ref="BM22:BN26">H22+AA22+AT22</f>
        <v>0</v>
      </c>
      <c r="BN22" s="136">
        <f t="shared" si="5"/>
        <v>27164.68981</v>
      </c>
      <c r="BO22" s="159">
        <f>BM22+BN22</f>
        <v>27164.68981</v>
      </c>
      <c r="BP22" s="134">
        <f aca="true" t="shared" si="6" ref="BP22:BQ26">K22+AD22+AW22</f>
        <v>0</v>
      </c>
      <c r="BQ22" s="136">
        <f t="shared" si="6"/>
        <v>20738.78119</v>
      </c>
      <c r="BR22" s="134">
        <f>BP22+BQ22</f>
        <v>20738.78119</v>
      </c>
      <c r="BS22" s="134">
        <f aca="true" t="shared" si="7" ref="BS22:BT26">N22+AG22+AZ22</f>
        <v>0</v>
      </c>
      <c r="BT22" s="136">
        <f t="shared" si="7"/>
        <v>20738.78119</v>
      </c>
      <c r="BU22" s="134">
        <f>BS22+BT22</f>
        <v>20738.78119</v>
      </c>
      <c r="BV22" s="134">
        <f aca="true" t="shared" si="8" ref="BV22:BW26">Q22+AJ22+BC22</f>
        <v>0</v>
      </c>
      <c r="BW22" s="136">
        <f t="shared" si="8"/>
        <v>20738.78119</v>
      </c>
      <c r="BX22" s="134">
        <f>BV22+BW22</f>
        <v>20738.78119</v>
      </c>
      <c r="BY22" s="134">
        <f aca="true" t="shared" si="9" ref="BY22:BZ26">T22+AM22+BF22</f>
        <v>0</v>
      </c>
      <c r="BZ22" s="136">
        <f t="shared" si="9"/>
        <v>20738.78119</v>
      </c>
      <c r="CA22" s="178">
        <f>BY22+BZ22</f>
        <v>20738.78119</v>
      </c>
      <c r="CB22" s="179" t="s">
        <v>53</v>
      </c>
    </row>
    <row r="23" spans="1:80" ht="78.75" customHeight="1">
      <c r="A23" s="81" t="s">
        <v>31</v>
      </c>
      <c r="B23" s="88" t="s">
        <v>32</v>
      </c>
      <c r="C23" s="83" t="s">
        <v>33</v>
      </c>
      <c r="D23" s="84">
        <f t="shared" si="0"/>
        <v>261866.49846999996</v>
      </c>
      <c r="E23" s="85"/>
      <c r="F23" s="86">
        <v>45985.81041</v>
      </c>
      <c r="G23" s="87">
        <f>E23+F23</f>
        <v>45985.81041</v>
      </c>
      <c r="H23" s="85"/>
      <c r="I23" s="86">
        <v>46657.92646</v>
      </c>
      <c r="J23" s="87">
        <f>H23+I23</f>
        <v>46657.92646</v>
      </c>
      <c r="K23" s="85"/>
      <c r="L23" s="86">
        <v>42305.6904</v>
      </c>
      <c r="M23" s="123">
        <f>K23+L23</f>
        <v>42305.6904</v>
      </c>
      <c r="N23" s="85"/>
      <c r="O23" s="86">
        <v>42305.6904</v>
      </c>
      <c r="P23" s="123">
        <f>N23+O23</f>
        <v>42305.6904</v>
      </c>
      <c r="Q23" s="85"/>
      <c r="R23" s="86">
        <v>42305.6904</v>
      </c>
      <c r="S23" s="123">
        <f>Q23+R23</f>
        <v>42305.6904</v>
      </c>
      <c r="T23" s="85"/>
      <c r="U23" s="86">
        <v>42305.6904</v>
      </c>
      <c r="V23" s="123">
        <f>T23+U23</f>
        <v>42305.6904</v>
      </c>
      <c r="W23" s="84">
        <f t="shared" si="1"/>
        <v>0</v>
      </c>
      <c r="X23" s="85"/>
      <c r="Y23" s="86"/>
      <c r="Z23" s="87">
        <f>X23+Y23</f>
        <v>0</v>
      </c>
      <c r="AA23" s="85"/>
      <c r="AB23" s="86"/>
      <c r="AC23" s="87">
        <f>AA23+AB23</f>
        <v>0</v>
      </c>
      <c r="AD23" s="85"/>
      <c r="AE23" s="86"/>
      <c r="AF23" s="85">
        <f>AD23+AE23</f>
        <v>0</v>
      </c>
      <c r="AG23" s="85"/>
      <c r="AH23" s="86"/>
      <c r="AI23" s="85">
        <v>0</v>
      </c>
      <c r="AJ23" s="85"/>
      <c r="AK23" s="86"/>
      <c r="AL23" s="85">
        <v>0</v>
      </c>
      <c r="AM23" s="85"/>
      <c r="AN23" s="86"/>
      <c r="AO23" s="142">
        <v>0</v>
      </c>
      <c r="AP23" s="144">
        <f t="shared" si="2"/>
        <v>0</v>
      </c>
      <c r="AQ23" s="85"/>
      <c r="AR23" s="86"/>
      <c r="AS23" s="85">
        <f>AQ23+AR23</f>
        <v>0</v>
      </c>
      <c r="AT23" s="85"/>
      <c r="AU23" s="86"/>
      <c r="AV23" s="85">
        <f>AT23+AU23</f>
        <v>0</v>
      </c>
      <c r="AW23" s="85"/>
      <c r="AX23" s="86"/>
      <c r="AY23" s="154">
        <f>AW23+AX23</f>
        <v>0</v>
      </c>
      <c r="AZ23" s="85"/>
      <c r="BA23" s="86"/>
      <c r="BB23" s="154">
        <v>0</v>
      </c>
      <c r="BC23" s="85"/>
      <c r="BD23" s="86"/>
      <c r="BE23" s="154">
        <v>0</v>
      </c>
      <c r="BF23" s="85"/>
      <c r="BG23" s="86"/>
      <c r="BH23" s="160">
        <v>0</v>
      </c>
      <c r="BI23" s="84">
        <f t="shared" si="3"/>
        <v>261866.49846999996</v>
      </c>
      <c r="BJ23" s="85">
        <f t="shared" si="4"/>
        <v>0</v>
      </c>
      <c r="BK23" s="86">
        <f>F23+Y23+AR23</f>
        <v>45985.81041</v>
      </c>
      <c r="BL23" s="87">
        <f>BJ23+BK23</f>
        <v>45985.81041</v>
      </c>
      <c r="BM23" s="85">
        <f t="shared" si="5"/>
        <v>0</v>
      </c>
      <c r="BN23" s="86">
        <f t="shared" si="5"/>
        <v>46657.92646</v>
      </c>
      <c r="BO23" s="87">
        <f>BM23+BN23</f>
        <v>46657.92646</v>
      </c>
      <c r="BP23" s="85">
        <f t="shared" si="6"/>
        <v>0</v>
      </c>
      <c r="BQ23" s="86">
        <f t="shared" si="6"/>
        <v>42305.6904</v>
      </c>
      <c r="BR23" s="85">
        <f>BP23+BQ23</f>
        <v>42305.6904</v>
      </c>
      <c r="BS23" s="85">
        <f t="shared" si="7"/>
        <v>0</v>
      </c>
      <c r="BT23" s="86">
        <f t="shared" si="7"/>
        <v>42305.6904</v>
      </c>
      <c r="BU23" s="85">
        <f>BS23+BT23</f>
        <v>42305.6904</v>
      </c>
      <c r="BV23" s="85">
        <f t="shared" si="8"/>
        <v>0</v>
      </c>
      <c r="BW23" s="86">
        <f t="shared" si="8"/>
        <v>42305.6904</v>
      </c>
      <c r="BX23" s="85">
        <f>BV23+BW23</f>
        <v>42305.6904</v>
      </c>
      <c r="BY23" s="85">
        <f t="shared" si="9"/>
        <v>0</v>
      </c>
      <c r="BZ23" s="86">
        <f t="shared" si="9"/>
        <v>42305.6904</v>
      </c>
      <c r="CA23" s="142">
        <f>BY23+BZ23</f>
        <v>42305.6904</v>
      </c>
      <c r="CB23" s="180" t="s">
        <v>53</v>
      </c>
    </row>
    <row r="24" spans="1:80" ht="78.75" customHeight="1">
      <c r="A24" s="81" t="s">
        <v>54</v>
      </c>
      <c r="B24" s="88" t="s">
        <v>55</v>
      </c>
      <c r="C24" s="83" t="s">
        <v>30</v>
      </c>
      <c r="D24" s="84">
        <f t="shared" si="0"/>
        <v>6.4</v>
      </c>
      <c r="E24" s="85"/>
      <c r="F24" s="86">
        <v>3.2</v>
      </c>
      <c r="G24" s="87">
        <f>E24+F24</f>
        <v>3.2</v>
      </c>
      <c r="H24" s="85"/>
      <c r="I24" s="86">
        <v>3.2</v>
      </c>
      <c r="J24" s="87">
        <f>H24+I24</f>
        <v>3.2</v>
      </c>
      <c r="K24" s="85"/>
      <c r="L24" s="86"/>
      <c r="M24" s="123">
        <f>K24+L24</f>
        <v>0</v>
      </c>
      <c r="N24" s="85"/>
      <c r="O24" s="86"/>
      <c r="P24" s="123">
        <f>N24+O24</f>
        <v>0</v>
      </c>
      <c r="Q24" s="85"/>
      <c r="R24" s="86"/>
      <c r="S24" s="123">
        <f>Q24+R24</f>
        <v>0</v>
      </c>
      <c r="T24" s="85"/>
      <c r="U24" s="86"/>
      <c r="V24" s="123">
        <f>T24+U24</f>
        <v>0</v>
      </c>
      <c r="W24" s="84">
        <f t="shared" si="1"/>
        <v>153.6</v>
      </c>
      <c r="X24" s="85"/>
      <c r="Y24" s="86">
        <v>76.8</v>
      </c>
      <c r="Z24" s="87">
        <f>X24+Y24</f>
        <v>76.8</v>
      </c>
      <c r="AA24" s="85"/>
      <c r="AB24" s="86">
        <v>76.8</v>
      </c>
      <c r="AC24" s="87">
        <f>AA24+AB24</f>
        <v>76.8</v>
      </c>
      <c r="AD24" s="85"/>
      <c r="AE24" s="86"/>
      <c r="AF24" s="85">
        <f>AD24+AE24</f>
        <v>0</v>
      </c>
      <c r="AG24" s="85"/>
      <c r="AH24" s="86"/>
      <c r="AI24" s="85">
        <f>AG24+AH24</f>
        <v>0</v>
      </c>
      <c r="AJ24" s="85"/>
      <c r="AK24" s="86"/>
      <c r="AL24" s="85">
        <f>AJ24+AK24</f>
        <v>0</v>
      </c>
      <c r="AM24" s="85"/>
      <c r="AN24" s="86"/>
      <c r="AO24" s="142">
        <f>AM24+AN24</f>
        <v>0</v>
      </c>
      <c r="AP24" s="145">
        <f t="shared" si="2"/>
        <v>0</v>
      </c>
      <c r="AQ24" s="147"/>
      <c r="AR24" s="146"/>
      <c r="AS24" s="147">
        <f>AQ24+AR24</f>
        <v>0</v>
      </c>
      <c r="AT24" s="147"/>
      <c r="AU24" s="146"/>
      <c r="AV24" s="147">
        <f>AT24+AU24</f>
        <v>0</v>
      </c>
      <c r="AW24" s="147"/>
      <c r="AX24" s="146"/>
      <c r="AY24" s="155">
        <f>AW24+AX24</f>
        <v>0</v>
      </c>
      <c r="AZ24" s="147"/>
      <c r="BA24" s="146"/>
      <c r="BB24" s="155">
        <v>0</v>
      </c>
      <c r="BC24" s="147"/>
      <c r="BD24" s="146"/>
      <c r="BE24" s="155">
        <v>0</v>
      </c>
      <c r="BF24" s="147"/>
      <c r="BG24" s="146"/>
      <c r="BH24" s="161">
        <v>0</v>
      </c>
      <c r="BI24" s="162">
        <f t="shared" si="3"/>
        <v>160</v>
      </c>
      <c r="BJ24" s="147">
        <f t="shared" si="4"/>
        <v>0</v>
      </c>
      <c r="BK24" s="146">
        <f>F24+Y24+AR24</f>
        <v>80</v>
      </c>
      <c r="BL24" s="163">
        <f>BJ24+BK24</f>
        <v>80</v>
      </c>
      <c r="BM24" s="147">
        <f t="shared" si="5"/>
        <v>0</v>
      </c>
      <c r="BN24" s="146">
        <f t="shared" si="5"/>
        <v>80</v>
      </c>
      <c r="BO24" s="163">
        <f>BM24+BN24</f>
        <v>80</v>
      </c>
      <c r="BP24" s="147">
        <f t="shared" si="6"/>
        <v>0</v>
      </c>
      <c r="BQ24" s="146">
        <f t="shared" si="6"/>
        <v>0</v>
      </c>
      <c r="BR24" s="147">
        <f>BP24+BQ24</f>
        <v>0</v>
      </c>
      <c r="BS24" s="147">
        <f t="shared" si="7"/>
        <v>0</v>
      </c>
      <c r="BT24" s="146">
        <f t="shared" si="7"/>
        <v>0</v>
      </c>
      <c r="BU24" s="147">
        <f>BS24+BT24</f>
        <v>0</v>
      </c>
      <c r="BV24" s="147">
        <f t="shared" si="8"/>
        <v>0</v>
      </c>
      <c r="BW24" s="146">
        <f t="shared" si="8"/>
        <v>0</v>
      </c>
      <c r="BX24" s="147">
        <f>BV24+BW24</f>
        <v>0</v>
      </c>
      <c r="BY24" s="147">
        <f t="shared" si="9"/>
        <v>0</v>
      </c>
      <c r="BZ24" s="146">
        <f t="shared" si="9"/>
        <v>0</v>
      </c>
      <c r="CA24" s="181">
        <f>BY24+BZ24</f>
        <v>0</v>
      </c>
      <c r="CB24" s="180" t="s">
        <v>53</v>
      </c>
    </row>
    <row r="25" spans="1:80" ht="15.75" customHeight="1">
      <c r="A25" s="79" t="s">
        <v>34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177"/>
    </row>
    <row r="26" spans="1:80" ht="81.75" customHeight="1">
      <c r="A26" s="81" t="s">
        <v>35</v>
      </c>
      <c r="B26" s="88" t="s">
        <v>36</v>
      </c>
      <c r="C26" s="89" t="s">
        <v>37</v>
      </c>
      <c r="D26" s="90">
        <f t="shared" si="0"/>
        <v>68807.37779</v>
      </c>
      <c r="E26" s="91"/>
      <c r="F26" s="92">
        <v>12531.03255</v>
      </c>
      <c r="G26" s="93">
        <f>E26+F26</f>
        <v>12531.03255</v>
      </c>
      <c r="H26" s="91"/>
      <c r="I26" s="92">
        <v>12673.24452</v>
      </c>
      <c r="J26" s="93">
        <f>H26+I26</f>
        <v>12673.24452</v>
      </c>
      <c r="K26" s="91"/>
      <c r="L26" s="92">
        <v>10900.77518</v>
      </c>
      <c r="M26" s="124">
        <f>K26+L26</f>
        <v>10900.77518</v>
      </c>
      <c r="N26" s="91"/>
      <c r="O26" s="92">
        <v>10900.77518</v>
      </c>
      <c r="P26" s="124">
        <f>N26+O26</f>
        <v>10900.77518</v>
      </c>
      <c r="Q26" s="91"/>
      <c r="R26" s="92">
        <v>10900.77518</v>
      </c>
      <c r="S26" s="124">
        <f>Q26+R26</f>
        <v>10900.77518</v>
      </c>
      <c r="T26" s="91"/>
      <c r="U26" s="92">
        <v>10900.77518</v>
      </c>
      <c r="V26" s="124">
        <f>T26+U26</f>
        <v>10900.77518</v>
      </c>
      <c r="W26" s="90">
        <f t="shared" si="1"/>
        <v>0</v>
      </c>
      <c r="X26" s="91"/>
      <c r="Y26" s="92">
        <v>0</v>
      </c>
      <c r="Z26" s="93">
        <f>X26+Y26</f>
        <v>0</v>
      </c>
      <c r="AA26" s="91"/>
      <c r="AB26" s="92">
        <v>0</v>
      </c>
      <c r="AC26" s="93">
        <f>AA26+AB26</f>
        <v>0</v>
      </c>
      <c r="AD26" s="91"/>
      <c r="AE26" s="92">
        <v>0</v>
      </c>
      <c r="AF26" s="91">
        <f>AD26+AE26</f>
        <v>0</v>
      </c>
      <c r="AG26" s="91"/>
      <c r="AH26" s="92">
        <v>0</v>
      </c>
      <c r="AI26" s="91">
        <v>0</v>
      </c>
      <c r="AJ26" s="91"/>
      <c r="AK26" s="92">
        <v>0</v>
      </c>
      <c r="AL26" s="91">
        <v>0</v>
      </c>
      <c r="AM26" s="91"/>
      <c r="AN26" s="92">
        <v>0</v>
      </c>
      <c r="AO26" s="132">
        <v>0</v>
      </c>
      <c r="AP26" s="148">
        <f t="shared" si="2"/>
        <v>0</v>
      </c>
      <c r="AQ26" s="91"/>
      <c r="AR26" s="92">
        <v>0</v>
      </c>
      <c r="AS26" s="91">
        <f>AQ26+AR26</f>
        <v>0</v>
      </c>
      <c r="AT26" s="91"/>
      <c r="AU26" s="92">
        <v>0</v>
      </c>
      <c r="AV26" s="91">
        <f>AT26+AU26</f>
        <v>0</v>
      </c>
      <c r="AW26" s="91"/>
      <c r="AX26" s="92">
        <v>0</v>
      </c>
      <c r="AY26" s="156">
        <f>AW26+AX26</f>
        <v>0</v>
      </c>
      <c r="AZ26" s="91"/>
      <c r="BA26" s="92">
        <v>0</v>
      </c>
      <c r="BB26" s="156">
        <v>0</v>
      </c>
      <c r="BC26" s="91"/>
      <c r="BD26" s="92">
        <v>0</v>
      </c>
      <c r="BE26" s="156">
        <v>0</v>
      </c>
      <c r="BF26" s="91"/>
      <c r="BG26" s="92">
        <v>0</v>
      </c>
      <c r="BH26" s="164">
        <v>0</v>
      </c>
      <c r="BI26" s="90">
        <f t="shared" si="3"/>
        <v>68807.37779</v>
      </c>
      <c r="BJ26" s="91">
        <f t="shared" si="4"/>
        <v>0</v>
      </c>
      <c r="BK26" s="92">
        <f t="shared" si="4"/>
        <v>12531.03255</v>
      </c>
      <c r="BL26" s="93">
        <f>BJ26+BK26</f>
        <v>12531.03255</v>
      </c>
      <c r="BM26" s="91">
        <f t="shared" si="5"/>
        <v>0</v>
      </c>
      <c r="BN26" s="92">
        <f t="shared" si="5"/>
        <v>12673.24452</v>
      </c>
      <c r="BO26" s="93">
        <f>BM26+BN26</f>
        <v>12673.24452</v>
      </c>
      <c r="BP26" s="91">
        <f t="shared" si="6"/>
        <v>0</v>
      </c>
      <c r="BQ26" s="92">
        <f t="shared" si="6"/>
        <v>10900.77518</v>
      </c>
      <c r="BR26" s="91">
        <f>BP26+BQ26</f>
        <v>10900.77518</v>
      </c>
      <c r="BS26" s="91">
        <f t="shared" si="7"/>
        <v>0</v>
      </c>
      <c r="BT26" s="92">
        <f t="shared" si="7"/>
        <v>10900.77518</v>
      </c>
      <c r="BU26" s="91">
        <f>BS26+BT26</f>
        <v>10900.77518</v>
      </c>
      <c r="BV26" s="91">
        <f t="shared" si="8"/>
        <v>0</v>
      </c>
      <c r="BW26" s="92">
        <f t="shared" si="8"/>
        <v>10900.77518</v>
      </c>
      <c r="BX26" s="91">
        <f>BV26+BW26</f>
        <v>10900.77518</v>
      </c>
      <c r="BY26" s="91">
        <f t="shared" si="9"/>
        <v>0</v>
      </c>
      <c r="BZ26" s="92">
        <f t="shared" si="9"/>
        <v>10900.77518</v>
      </c>
      <c r="CA26" s="132">
        <f>BY26+BZ26</f>
        <v>10900.77518</v>
      </c>
      <c r="CB26" s="182" t="s">
        <v>53</v>
      </c>
    </row>
    <row r="27" spans="1:80" s="9" customFormat="1" ht="75" customHeight="1">
      <c r="A27" s="94"/>
      <c r="B27" s="95" t="s">
        <v>38</v>
      </c>
      <c r="C27" s="96"/>
      <c r="D27" s="90">
        <f>D22+D23+D26+D24</f>
        <v>467383.53249</v>
      </c>
      <c r="E27" s="97">
        <f>E22+E23+E26</f>
        <v>0</v>
      </c>
      <c r="F27" s="97">
        <f aca="true" t="shared" si="10" ref="F27:AM27">F22+F23+F26+F24</f>
        <v>85103.48462</v>
      </c>
      <c r="G27" s="98">
        <f t="shared" si="10"/>
        <v>85103.48462</v>
      </c>
      <c r="H27" s="97">
        <f t="shared" si="10"/>
        <v>0</v>
      </c>
      <c r="I27" s="97">
        <f t="shared" si="10"/>
        <v>86499.06079</v>
      </c>
      <c r="J27" s="98">
        <f t="shared" si="10"/>
        <v>86499.06079</v>
      </c>
      <c r="K27" s="97">
        <f t="shared" si="10"/>
        <v>0</v>
      </c>
      <c r="L27" s="97">
        <f t="shared" si="10"/>
        <v>73945.24677</v>
      </c>
      <c r="M27" s="97">
        <f t="shared" si="10"/>
        <v>73945.24677</v>
      </c>
      <c r="N27" s="97">
        <f t="shared" si="10"/>
        <v>0</v>
      </c>
      <c r="O27" s="97">
        <f t="shared" si="10"/>
        <v>73945.24677</v>
      </c>
      <c r="P27" s="97">
        <f t="shared" si="10"/>
        <v>73945.24677</v>
      </c>
      <c r="Q27" s="97">
        <f t="shared" si="10"/>
        <v>0</v>
      </c>
      <c r="R27" s="97">
        <f t="shared" si="10"/>
        <v>73945.24677</v>
      </c>
      <c r="S27" s="97">
        <f t="shared" si="10"/>
        <v>73945.24677</v>
      </c>
      <c r="T27" s="97">
        <f t="shared" si="10"/>
        <v>0</v>
      </c>
      <c r="U27" s="97">
        <f t="shared" si="10"/>
        <v>73945.24677</v>
      </c>
      <c r="V27" s="131">
        <f t="shared" si="10"/>
        <v>73945.24677</v>
      </c>
      <c r="W27" s="90">
        <f t="shared" si="10"/>
        <v>153.6</v>
      </c>
      <c r="X27" s="97">
        <f t="shared" si="10"/>
        <v>0</v>
      </c>
      <c r="Y27" s="97">
        <f t="shared" si="10"/>
        <v>76.8</v>
      </c>
      <c r="Z27" s="98">
        <f t="shared" si="10"/>
        <v>76.8</v>
      </c>
      <c r="AA27" s="97">
        <f t="shared" si="10"/>
        <v>0</v>
      </c>
      <c r="AB27" s="97">
        <f t="shared" si="10"/>
        <v>76.8</v>
      </c>
      <c r="AC27" s="98">
        <f t="shared" si="10"/>
        <v>76.8</v>
      </c>
      <c r="AD27" s="97">
        <f t="shared" si="10"/>
        <v>0</v>
      </c>
      <c r="AE27" s="97">
        <f t="shared" si="10"/>
        <v>0</v>
      </c>
      <c r="AF27" s="97">
        <f t="shared" si="10"/>
        <v>0</v>
      </c>
      <c r="AG27" s="97">
        <f t="shared" si="10"/>
        <v>0</v>
      </c>
      <c r="AH27" s="97">
        <f t="shared" si="10"/>
        <v>0</v>
      </c>
      <c r="AI27" s="97">
        <f t="shared" si="10"/>
        <v>0</v>
      </c>
      <c r="AJ27" s="97">
        <f t="shared" si="10"/>
        <v>0</v>
      </c>
      <c r="AK27" s="97">
        <f t="shared" si="10"/>
        <v>0</v>
      </c>
      <c r="AL27" s="97">
        <f t="shared" si="10"/>
        <v>0</v>
      </c>
      <c r="AM27" s="97">
        <f t="shared" si="10"/>
        <v>0</v>
      </c>
      <c r="AN27" s="97">
        <f aca="true" t="shared" si="11" ref="AN27:AO27">AN22+AN23+AN26+AN24</f>
        <v>0</v>
      </c>
      <c r="AO27" s="131">
        <f t="shared" si="11"/>
        <v>0</v>
      </c>
      <c r="AP27" s="90">
        <f aca="true" t="shared" si="12" ref="AP27">AP22+AP23+AP26+AP24</f>
        <v>0</v>
      </c>
      <c r="AQ27" s="97">
        <f aca="true" t="shared" si="13" ref="AQ27">AQ22+AQ23+AQ26+AQ24</f>
        <v>0</v>
      </c>
      <c r="AR27" s="97">
        <f aca="true" t="shared" si="14" ref="AR27">AR22+AR23+AR26+AR24</f>
        <v>0</v>
      </c>
      <c r="AS27" s="97">
        <f aca="true" t="shared" si="15" ref="AS27">AS22+AS23+AS26+AS24</f>
        <v>0</v>
      </c>
      <c r="AT27" s="97">
        <f aca="true" t="shared" si="16" ref="AT27">AT22+AT23+AT26+AT24</f>
        <v>0</v>
      </c>
      <c r="AU27" s="97">
        <f aca="true" t="shared" si="17" ref="AU27">AU22+AU23+AU26+AU24</f>
        <v>0</v>
      </c>
      <c r="AV27" s="97">
        <f aca="true" t="shared" si="18" ref="AV27">AV22+AV23+AV26+AV24</f>
        <v>0</v>
      </c>
      <c r="AW27" s="97">
        <f aca="true" t="shared" si="19" ref="AW27">AW22+AW23+AW26+AW24</f>
        <v>0</v>
      </c>
      <c r="AX27" s="97">
        <f aca="true" t="shared" si="20" ref="AX27">AX22+AX23+AX26+AX24</f>
        <v>0</v>
      </c>
      <c r="AY27" s="97">
        <f aca="true" t="shared" si="21" ref="AY27">AY22+AY23+AY26+AY24</f>
        <v>0</v>
      </c>
      <c r="AZ27" s="97">
        <f aca="true" t="shared" si="22" ref="AZ27">AZ22+AZ23+AZ26+AZ24</f>
        <v>0</v>
      </c>
      <c r="BA27" s="97">
        <f aca="true" t="shared" si="23" ref="BA27">BA22+BA23+BA26+BA24</f>
        <v>0</v>
      </c>
      <c r="BB27" s="97">
        <f aca="true" t="shared" si="24" ref="BB27">BB22+BB23+BB26+BB24</f>
        <v>0</v>
      </c>
      <c r="BC27" s="97">
        <f aca="true" t="shared" si="25" ref="BC27">BC22+BC23+BC26+BC24</f>
        <v>0</v>
      </c>
      <c r="BD27" s="97">
        <f aca="true" t="shared" si="26" ref="BD27">BD22+BD23+BD26+BD24</f>
        <v>0</v>
      </c>
      <c r="BE27" s="97">
        <f aca="true" t="shared" si="27" ref="BE27">BE22+BE23+BE26+BE24</f>
        <v>0</v>
      </c>
      <c r="BF27" s="97">
        <f aca="true" t="shared" si="28" ref="BF27">BF22+BF23+BF26+BF24</f>
        <v>0</v>
      </c>
      <c r="BG27" s="97">
        <f aca="true" t="shared" si="29" ref="BG27:BI27">BG22+BG23+BG26+BG24</f>
        <v>0</v>
      </c>
      <c r="BH27" s="131">
        <f t="shared" si="29"/>
        <v>0</v>
      </c>
      <c r="BI27" s="90">
        <f t="shared" si="29"/>
        <v>467537.13249</v>
      </c>
      <c r="BJ27" s="97">
        <f aca="true" t="shared" si="30" ref="BJ27:CA27">BJ22+BJ23+BJ26+BJ24</f>
        <v>0</v>
      </c>
      <c r="BK27" s="97">
        <f t="shared" si="30"/>
        <v>85180.28462</v>
      </c>
      <c r="BL27" s="98">
        <f t="shared" si="30"/>
        <v>85180.28462</v>
      </c>
      <c r="BM27" s="97">
        <f t="shared" si="30"/>
        <v>0</v>
      </c>
      <c r="BN27" s="97">
        <f t="shared" si="30"/>
        <v>86575.86079</v>
      </c>
      <c r="BO27" s="98">
        <f t="shared" si="30"/>
        <v>86575.86079</v>
      </c>
      <c r="BP27" s="97">
        <f t="shared" si="30"/>
        <v>0</v>
      </c>
      <c r="BQ27" s="97">
        <f t="shared" si="30"/>
        <v>73945.24677</v>
      </c>
      <c r="BR27" s="97">
        <f t="shared" si="30"/>
        <v>73945.24677</v>
      </c>
      <c r="BS27" s="97">
        <f t="shared" si="30"/>
        <v>0</v>
      </c>
      <c r="BT27" s="97">
        <f t="shared" si="30"/>
        <v>73945.24677</v>
      </c>
      <c r="BU27" s="97">
        <f t="shared" si="30"/>
        <v>73945.24677</v>
      </c>
      <c r="BV27" s="97">
        <f t="shared" si="30"/>
        <v>0</v>
      </c>
      <c r="BW27" s="97">
        <f t="shared" si="30"/>
        <v>73945.24677</v>
      </c>
      <c r="BX27" s="97">
        <f t="shared" si="30"/>
        <v>73945.24677</v>
      </c>
      <c r="BY27" s="97">
        <f t="shared" si="30"/>
        <v>0</v>
      </c>
      <c r="BZ27" s="97">
        <f t="shared" si="30"/>
        <v>73945.24677</v>
      </c>
      <c r="CA27" s="131">
        <f t="shared" si="30"/>
        <v>73945.24677</v>
      </c>
      <c r="CB27" s="183"/>
    </row>
    <row r="28" spans="1:80" s="9" customFormat="1" ht="15.75" customHeight="1">
      <c r="A28" s="99" t="s">
        <v>39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84"/>
      <c r="CB28" s="185"/>
    </row>
    <row r="29" spans="1:80" s="9" customFormat="1" ht="12" customHeight="1">
      <c r="A29" s="101" t="s">
        <v>40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86"/>
      <c r="CB29" s="185"/>
    </row>
    <row r="30" spans="1:80" s="9" customFormat="1" ht="72" customHeight="1">
      <c r="A30" s="103" t="s">
        <v>28</v>
      </c>
      <c r="B30" s="104" t="s">
        <v>41</v>
      </c>
      <c r="C30" s="105" t="s">
        <v>42</v>
      </c>
      <c r="D30" s="84">
        <f>G30+J30+M30+P30+S30+V30</f>
        <v>50705.924739999995</v>
      </c>
      <c r="E30" s="85"/>
      <c r="F30" s="86">
        <v>9094.58465</v>
      </c>
      <c r="G30" s="87">
        <f>E30+F30</f>
        <v>9094.58465</v>
      </c>
      <c r="H30" s="85"/>
      <c r="I30" s="86">
        <v>9389.63921</v>
      </c>
      <c r="J30" s="87">
        <f>H30+I30</f>
        <v>9389.63921</v>
      </c>
      <c r="K30" s="85"/>
      <c r="L30" s="86">
        <f>4972.52268+3082.90254</f>
        <v>8055.42522</v>
      </c>
      <c r="M30" s="123">
        <f>K30+L30</f>
        <v>8055.42522</v>
      </c>
      <c r="N30" s="85"/>
      <c r="O30" s="86">
        <f>4972.52268+3082.90254</f>
        <v>8055.42522</v>
      </c>
      <c r="P30" s="123">
        <f>N30+O30</f>
        <v>8055.42522</v>
      </c>
      <c r="Q30" s="85"/>
      <c r="R30" s="86">
        <f>4972.52268+3082.90254</f>
        <v>8055.42522</v>
      </c>
      <c r="S30" s="123">
        <f>Q30+R30</f>
        <v>8055.42522</v>
      </c>
      <c r="T30" s="85"/>
      <c r="U30" s="86">
        <f>4972.52268+3082.90254</f>
        <v>8055.42522</v>
      </c>
      <c r="V30" s="123">
        <f>T30+U30</f>
        <v>8055.42522</v>
      </c>
      <c r="W30" s="84">
        <f>Z30+AC30+AF30+AI30+AL30+AO30</f>
        <v>696</v>
      </c>
      <c r="X30" s="85"/>
      <c r="Y30" s="86">
        <v>132</v>
      </c>
      <c r="Z30" s="135">
        <f>X30+Y30</f>
        <v>132</v>
      </c>
      <c r="AA30" s="85"/>
      <c r="AB30" s="86">
        <v>132</v>
      </c>
      <c r="AC30" s="135">
        <f>AA30+AB30</f>
        <v>132</v>
      </c>
      <c r="AD30" s="109"/>
      <c r="AE30" s="86">
        <v>108</v>
      </c>
      <c r="AF30" s="123">
        <f>AD30+AE30</f>
        <v>108</v>
      </c>
      <c r="AG30" s="85"/>
      <c r="AH30" s="86">
        <v>108</v>
      </c>
      <c r="AI30" s="123">
        <f>AG30+AH30</f>
        <v>108</v>
      </c>
      <c r="AJ30" s="85"/>
      <c r="AK30" s="86">
        <v>108</v>
      </c>
      <c r="AL30" s="123">
        <f>AJ30+AK30</f>
        <v>108</v>
      </c>
      <c r="AM30" s="85"/>
      <c r="AN30" s="86">
        <v>108</v>
      </c>
      <c r="AO30" s="123">
        <f>AM30+AN30</f>
        <v>108</v>
      </c>
      <c r="AP30" s="152">
        <f>AS30+AV30+AY30+BB30+BE30+BH30</f>
        <v>0</v>
      </c>
      <c r="AQ30" s="150"/>
      <c r="AR30" s="151">
        <v>0</v>
      </c>
      <c r="AS30" s="150">
        <f>AQ30+AR30</f>
        <v>0</v>
      </c>
      <c r="AT30" s="150"/>
      <c r="AU30" s="151">
        <v>0</v>
      </c>
      <c r="AV30" s="150">
        <f>AT30+AU30</f>
        <v>0</v>
      </c>
      <c r="AW30" s="150"/>
      <c r="AX30" s="151">
        <v>0</v>
      </c>
      <c r="AY30" s="150">
        <f>AW30+AX30</f>
        <v>0</v>
      </c>
      <c r="AZ30" s="85"/>
      <c r="BA30" s="151">
        <v>0</v>
      </c>
      <c r="BB30" s="150">
        <f>AZ30+BA30</f>
        <v>0</v>
      </c>
      <c r="BC30" s="85"/>
      <c r="BD30" s="151">
        <v>0</v>
      </c>
      <c r="BE30" s="150">
        <f>BC30+BD30</f>
        <v>0</v>
      </c>
      <c r="BF30" s="85"/>
      <c r="BG30" s="151">
        <v>0</v>
      </c>
      <c r="BH30" s="150">
        <f>BF30+BG30</f>
        <v>0</v>
      </c>
      <c r="BI30" s="149">
        <f>BL30+BO30+BR30+BU30+BX30+CA30</f>
        <v>51401.924739999995</v>
      </c>
      <c r="BJ30" s="85">
        <f>E30+X30+AQ30</f>
        <v>0</v>
      </c>
      <c r="BK30" s="86">
        <f>F30+Y30+AR30</f>
        <v>9226.58465</v>
      </c>
      <c r="BL30" s="87">
        <f>BJ30+BK30</f>
        <v>9226.58465</v>
      </c>
      <c r="BM30" s="85">
        <f>H30+AA30</f>
        <v>0</v>
      </c>
      <c r="BN30" s="110">
        <f>I30+AB30</f>
        <v>9521.63921</v>
      </c>
      <c r="BO30" s="87">
        <f>BM30+BN30</f>
        <v>9521.63921</v>
      </c>
      <c r="BP30" s="85">
        <f>K30+AD30+AW30</f>
        <v>0</v>
      </c>
      <c r="BQ30" s="110">
        <f>L30+AE30+AX30</f>
        <v>8163.42522</v>
      </c>
      <c r="BR30" s="109">
        <f>BP30+BQ30</f>
        <v>8163.42522</v>
      </c>
      <c r="BS30" s="85">
        <f>N30+AG30+AZ30</f>
        <v>0</v>
      </c>
      <c r="BT30" s="110">
        <f>O30+AH30+BA30</f>
        <v>8163.42522</v>
      </c>
      <c r="BU30" s="109">
        <f>BS30+BT30</f>
        <v>8163.42522</v>
      </c>
      <c r="BV30" s="85">
        <f>Q30+AJ30+BC30</f>
        <v>0</v>
      </c>
      <c r="BW30" s="110">
        <f>R30+AK30+BD30</f>
        <v>8163.42522</v>
      </c>
      <c r="BX30" s="109">
        <f>BV30+BW30</f>
        <v>8163.42522</v>
      </c>
      <c r="BY30" s="85">
        <f>T30+AM30+BF30</f>
        <v>0</v>
      </c>
      <c r="BZ30" s="110">
        <f>U30+AN30+BG30</f>
        <v>8163.42522</v>
      </c>
      <c r="CA30" s="142">
        <f>BY30+BZ30</f>
        <v>8163.42522</v>
      </c>
      <c r="CB30" s="182" t="s">
        <v>53</v>
      </c>
    </row>
    <row r="31" spans="1:80" s="9" customFormat="1" ht="75" customHeight="1">
      <c r="A31" s="106" t="s">
        <v>43</v>
      </c>
      <c r="B31" s="107" t="s">
        <v>56</v>
      </c>
      <c r="C31" s="108" t="s">
        <v>45</v>
      </c>
      <c r="D31" s="84">
        <f>G31+J31+M31+P31+S31+V31</f>
        <v>0</v>
      </c>
      <c r="E31" s="109"/>
      <c r="F31" s="110">
        <v>0</v>
      </c>
      <c r="G31" s="111">
        <v>0</v>
      </c>
      <c r="H31" s="109"/>
      <c r="I31" s="110">
        <v>0</v>
      </c>
      <c r="J31" s="111">
        <v>0</v>
      </c>
      <c r="K31" s="109"/>
      <c r="L31" s="110">
        <v>0</v>
      </c>
      <c r="M31" s="125">
        <f>K31+L31</f>
        <v>0</v>
      </c>
      <c r="N31" s="109"/>
      <c r="O31" s="110">
        <v>0</v>
      </c>
      <c r="P31" s="125">
        <f>N31+O31</f>
        <v>0</v>
      </c>
      <c r="Q31" s="109"/>
      <c r="R31" s="110">
        <v>0</v>
      </c>
      <c r="S31" s="125">
        <f>Q31+R31</f>
        <v>0</v>
      </c>
      <c r="T31" s="109"/>
      <c r="U31" s="110">
        <v>0</v>
      </c>
      <c r="V31" s="125">
        <f>T31+U31</f>
        <v>0</v>
      </c>
      <c r="W31" s="84">
        <f>Z31+AC31+AF31+AI31+AL31+AO31</f>
        <v>696</v>
      </c>
      <c r="X31" s="109"/>
      <c r="Y31" s="110">
        <f>Y30</f>
        <v>132</v>
      </c>
      <c r="Z31" s="135">
        <f>X31+Y31</f>
        <v>132</v>
      </c>
      <c r="AA31" s="109"/>
      <c r="AB31" s="110">
        <f>AB30</f>
        <v>132</v>
      </c>
      <c r="AC31" s="135">
        <f>AA31+AB31</f>
        <v>132</v>
      </c>
      <c r="AD31" s="109"/>
      <c r="AE31" s="110">
        <f>AE30</f>
        <v>108</v>
      </c>
      <c r="AF31" s="123">
        <f>AD31+AE31</f>
        <v>108</v>
      </c>
      <c r="AG31" s="109"/>
      <c r="AH31" s="110">
        <f>AH30</f>
        <v>108</v>
      </c>
      <c r="AI31" s="123">
        <f>AG31+AH31</f>
        <v>108</v>
      </c>
      <c r="AJ31" s="109"/>
      <c r="AK31" s="110">
        <f>AK30</f>
        <v>108</v>
      </c>
      <c r="AL31" s="123">
        <f>AJ31+AK31</f>
        <v>108</v>
      </c>
      <c r="AM31" s="109"/>
      <c r="AN31" s="110">
        <f>AN30</f>
        <v>108</v>
      </c>
      <c r="AO31" s="123">
        <f>AM31+AN31</f>
        <v>108</v>
      </c>
      <c r="AP31" s="152">
        <f>AS31+AV31+AY31+BB31+BE31+BH31</f>
        <v>0</v>
      </c>
      <c r="AQ31" s="109"/>
      <c r="AR31" s="110">
        <v>0</v>
      </c>
      <c r="AS31" s="109">
        <v>0</v>
      </c>
      <c r="AT31" s="109"/>
      <c r="AU31" s="110">
        <v>0</v>
      </c>
      <c r="AV31" s="109">
        <v>0</v>
      </c>
      <c r="AW31" s="109"/>
      <c r="AX31" s="110">
        <v>0</v>
      </c>
      <c r="AY31" s="109">
        <v>0</v>
      </c>
      <c r="AZ31" s="109"/>
      <c r="BA31" s="110">
        <v>0</v>
      </c>
      <c r="BB31" s="109">
        <v>0</v>
      </c>
      <c r="BC31" s="109"/>
      <c r="BD31" s="110">
        <v>0</v>
      </c>
      <c r="BE31" s="109">
        <v>0</v>
      </c>
      <c r="BF31" s="109"/>
      <c r="BG31" s="110">
        <v>0</v>
      </c>
      <c r="BH31" s="109">
        <v>0</v>
      </c>
      <c r="BI31" s="149">
        <f>BL31+BO31+BR31+BU31+BX31+CA31</f>
        <v>696</v>
      </c>
      <c r="BJ31" s="109">
        <f>E31+X31+AQ31</f>
        <v>0</v>
      </c>
      <c r="BK31" s="110">
        <f>F31+Y31+AR31</f>
        <v>132</v>
      </c>
      <c r="BL31" s="111">
        <f>BJ31+BK31</f>
        <v>132</v>
      </c>
      <c r="BM31" s="109">
        <f>H31+AA31</f>
        <v>0</v>
      </c>
      <c r="BN31" s="110">
        <f>I31+AB31</f>
        <v>132</v>
      </c>
      <c r="BO31" s="111">
        <f>BM31+BN31</f>
        <v>132</v>
      </c>
      <c r="BP31" s="85">
        <f>K31+AD31+AW31</f>
        <v>0</v>
      </c>
      <c r="BQ31" s="110">
        <f>L31+AE31+AX31</f>
        <v>108</v>
      </c>
      <c r="BR31" s="109">
        <f>BP31+BQ31</f>
        <v>108</v>
      </c>
      <c r="BS31" s="85">
        <f>N31+AG31+AZ31</f>
        <v>0</v>
      </c>
      <c r="BT31" s="110">
        <f>O31+AH31+BA31</f>
        <v>108</v>
      </c>
      <c r="BU31" s="109">
        <f>BS31+BT31</f>
        <v>108</v>
      </c>
      <c r="BV31" s="85">
        <f>Q31+AJ31+BC31</f>
        <v>0</v>
      </c>
      <c r="BW31" s="110">
        <f>R31+AK31+BD31</f>
        <v>108</v>
      </c>
      <c r="BX31" s="109">
        <f>BV31+BW31</f>
        <v>108</v>
      </c>
      <c r="BY31" s="85">
        <f>T31+AM31+BF31</f>
        <v>0</v>
      </c>
      <c r="BZ31" s="110">
        <f>U31+AN31+BG31</f>
        <v>108</v>
      </c>
      <c r="CA31" s="142">
        <f>BY31+BZ31</f>
        <v>108</v>
      </c>
      <c r="CB31" s="187"/>
    </row>
    <row r="32" spans="1:80" s="9" customFormat="1" ht="12" customHeight="1">
      <c r="A32" s="101" t="s">
        <v>57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86"/>
      <c r="CB32" s="188"/>
    </row>
    <row r="33" spans="1:80" s="9" customFormat="1" ht="75" customHeight="1">
      <c r="A33" s="112" t="s">
        <v>35</v>
      </c>
      <c r="B33" s="113" t="s">
        <v>58</v>
      </c>
      <c r="C33" s="114" t="s">
        <v>59</v>
      </c>
      <c r="D33" s="90">
        <f>G33+J33+M33+P33+S33+V33</f>
        <v>8.33073</v>
      </c>
      <c r="E33" s="91"/>
      <c r="F33" s="92">
        <v>8.33073</v>
      </c>
      <c r="G33" s="93">
        <f>E33+F33</f>
        <v>8.33073</v>
      </c>
      <c r="H33" s="91"/>
      <c r="I33" s="92"/>
      <c r="J33" s="93">
        <f>H33+I33</f>
        <v>0</v>
      </c>
      <c r="K33" s="91"/>
      <c r="L33" s="92"/>
      <c r="M33" s="124">
        <f>K33+L33</f>
        <v>0</v>
      </c>
      <c r="N33" s="91"/>
      <c r="O33" s="92"/>
      <c r="P33" s="124">
        <f>N33+O33</f>
        <v>0</v>
      </c>
      <c r="Q33" s="91"/>
      <c r="R33" s="92"/>
      <c r="S33" s="124">
        <f>Q33+R33</f>
        <v>0</v>
      </c>
      <c r="T33" s="91"/>
      <c r="U33" s="92"/>
      <c r="V33" s="132">
        <f>T33+U33</f>
        <v>0</v>
      </c>
      <c r="W33" s="133">
        <f>Z33+AC33+AF33+AI33+AL33+AO33</f>
        <v>824.7419</v>
      </c>
      <c r="X33" s="134"/>
      <c r="Y33" s="136">
        <v>824.7419</v>
      </c>
      <c r="Z33" s="137">
        <f>X33+Y33</f>
        <v>824.7419</v>
      </c>
      <c r="AA33" s="134"/>
      <c r="AB33" s="136"/>
      <c r="AC33" s="137">
        <f>AA33+AB33</f>
        <v>0</v>
      </c>
      <c r="AD33" s="134"/>
      <c r="AE33" s="136"/>
      <c r="AF33" s="138">
        <f>AD33+AE33</f>
        <v>0</v>
      </c>
      <c r="AG33" s="134"/>
      <c r="AH33" s="136"/>
      <c r="AI33" s="138">
        <f>AG33+AH33</f>
        <v>0</v>
      </c>
      <c r="AJ33" s="134"/>
      <c r="AK33" s="136"/>
      <c r="AL33" s="138">
        <f>AJ33+AK33</f>
        <v>0</v>
      </c>
      <c r="AM33" s="134"/>
      <c r="AN33" s="136"/>
      <c r="AO33" s="138">
        <f>AM33+AN33</f>
        <v>0</v>
      </c>
      <c r="AP33" s="152">
        <f>AS33+AV33+AY33+BB33+BE33+BH33</f>
        <v>0</v>
      </c>
      <c r="AQ33" s="134"/>
      <c r="AR33" s="136"/>
      <c r="AS33" s="134">
        <f>AQ33+AR33</f>
        <v>0</v>
      </c>
      <c r="AT33" s="134"/>
      <c r="AU33" s="136"/>
      <c r="AV33" s="134">
        <f>AT33+AU33</f>
        <v>0</v>
      </c>
      <c r="AW33" s="134"/>
      <c r="AX33" s="136"/>
      <c r="AY33" s="134">
        <f>AW33+AX33</f>
        <v>0</v>
      </c>
      <c r="AZ33" s="134"/>
      <c r="BA33" s="136"/>
      <c r="BB33" s="134">
        <f>AZ33+BA33</f>
        <v>0</v>
      </c>
      <c r="BC33" s="134"/>
      <c r="BD33" s="136"/>
      <c r="BE33" s="134">
        <f>BC33+BD33</f>
        <v>0</v>
      </c>
      <c r="BF33" s="134"/>
      <c r="BG33" s="136"/>
      <c r="BH33" s="134">
        <f>BF33+BG33</f>
        <v>0</v>
      </c>
      <c r="BI33" s="149">
        <f>BL33+BO33+BR33+BU33+BX33+CA33</f>
        <v>833.07263</v>
      </c>
      <c r="BJ33" s="134">
        <f>E33+X33+AQ33</f>
        <v>0</v>
      </c>
      <c r="BK33" s="92">
        <f aca="true" t="shared" si="31" ref="BK33:CA33">F33+Y33+AR33</f>
        <v>833.07263</v>
      </c>
      <c r="BL33" s="159">
        <f t="shared" si="31"/>
        <v>833.07263</v>
      </c>
      <c r="BM33" s="134">
        <f t="shared" si="31"/>
        <v>0</v>
      </c>
      <c r="BN33" s="136">
        <f t="shared" si="31"/>
        <v>0</v>
      </c>
      <c r="BO33" s="159">
        <f t="shared" si="31"/>
        <v>0</v>
      </c>
      <c r="BP33" s="134">
        <f t="shared" si="31"/>
        <v>0</v>
      </c>
      <c r="BQ33" s="136">
        <f t="shared" si="31"/>
        <v>0</v>
      </c>
      <c r="BR33" s="134">
        <f t="shared" si="31"/>
        <v>0</v>
      </c>
      <c r="BS33" s="134">
        <f t="shared" si="31"/>
        <v>0</v>
      </c>
      <c r="BT33" s="136">
        <f t="shared" si="31"/>
        <v>0</v>
      </c>
      <c r="BU33" s="134">
        <f t="shared" si="31"/>
        <v>0</v>
      </c>
      <c r="BV33" s="134">
        <f t="shared" si="31"/>
        <v>0</v>
      </c>
      <c r="BW33" s="136">
        <f t="shared" si="31"/>
        <v>0</v>
      </c>
      <c r="BX33" s="134">
        <f t="shared" si="31"/>
        <v>0</v>
      </c>
      <c r="BY33" s="134">
        <f t="shared" si="31"/>
        <v>0</v>
      </c>
      <c r="BZ33" s="136">
        <f t="shared" si="31"/>
        <v>0</v>
      </c>
      <c r="CA33" s="178">
        <f t="shared" si="31"/>
        <v>0</v>
      </c>
      <c r="CB33" s="189" t="s">
        <v>53</v>
      </c>
    </row>
    <row r="34" spans="1:80" s="9" customFormat="1" ht="69" customHeight="1">
      <c r="A34" s="94"/>
      <c r="B34" s="95" t="s">
        <v>38</v>
      </c>
      <c r="C34" s="115"/>
      <c r="D34" s="90">
        <f>G34+J34+M34+P34+S34+V34</f>
        <v>50714.25547</v>
      </c>
      <c r="E34" s="116">
        <f aca="true" t="shared" si="32" ref="E34:H34">E30+E31</f>
        <v>0</v>
      </c>
      <c r="F34" s="116">
        <f>F30+F31+F33</f>
        <v>9102.91538</v>
      </c>
      <c r="G34" s="117">
        <f>G30+G31+G33</f>
        <v>9102.91538</v>
      </c>
      <c r="H34" s="116">
        <f t="shared" si="32"/>
        <v>0</v>
      </c>
      <c r="I34" s="116">
        <f>I30+I31+I33</f>
        <v>9389.63921</v>
      </c>
      <c r="J34" s="117">
        <f>J30+J31+J33</f>
        <v>9389.63921</v>
      </c>
      <c r="K34" s="116">
        <f>K30+K31+K33</f>
        <v>0</v>
      </c>
      <c r="L34" s="116">
        <f aca="true" t="shared" si="33" ref="L34:V34">L30+L31+L33</f>
        <v>8055.42522</v>
      </c>
      <c r="M34" s="116">
        <f t="shared" si="33"/>
        <v>8055.42522</v>
      </c>
      <c r="N34" s="116">
        <f t="shared" si="33"/>
        <v>0</v>
      </c>
      <c r="O34" s="116">
        <f t="shared" si="33"/>
        <v>8055.42522</v>
      </c>
      <c r="P34" s="116">
        <f t="shared" si="33"/>
        <v>8055.42522</v>
      </c>
      <c r="Q34" s="116">
        <f t="shared" si="33"/>
        <v>0</v>
      </c>
      <c r="R34" s="116">
        <f t="shared" si="33"/>
        <v>8055.42522</v>
      </c>
      <c r="S34" s="116">
        <f t="shared" si="33"/>
        <v>8055.42522</v>
      </c>
      <c r="T34" s="116">
        <f t="shared" si="33"/>
        <v>0</v>
      </c>
      <c r="U34" s="116">
        <f t="shared" si="33"/>
        <v>8055.42522</v>
      </c>
      <c r="V34" s="116">
        <f t="shared" si="33"/>
        <v>8055.42522</v>
      </c>
      <c r="W34" s="90">
        <f>Z34+AC34+AF34+AI34+AL34+AO34</f>
        <v>1520.7419</v>
      </c>
      <c r="X34" s="97">
        <f aca="true" t="shared" si="34" ref="X34:AD34">X30+X33</f>
        <v>0</v>
      </c>
      <c r="Y34" s="97">
        <f t="shared" si="34"/>
        <v>956.7419</v>
      </c>
      <c r="Z34" s="98">
        <f t="shared" si="34"/>
        <v>956.7419</v>
      </c>
      <c r="AA34" s="97">
        <f t="shared" si="34"/>
        <v>0</v>
      </c>
      <c r="AB34" s="97">
        <f t="shared" si="34"/>
        <v>132</v>
      </c>
      <c r="AC34" s="98">
        <f t="shared" si="34"/>
        <v>132</v>
      </c>
      <c r="AD34" s="97">
        <f t="shared" si="34"/>
        <v>0</v>
      </c>
      <c r="AE34" s="97">
        <f aca="true" t="shared" si="35" ref="AE34:AO34">AE30+AE33</f>
        <v>108</v>
      </c>
      <c r="AF34" s="97">
        <f t="shared" si="35"/>
        <v>108</v>
      </c>
      <c r="AG34" s="97">
        <f t="shared" si="35"/>
        <v>0</v>
      </c>
      <c r="AH34" s="97">
        <f t="shared" si="35"/>
        <v>108</v>
      </c>
      <c r="AI34" s="97">
        <f t="shared" si="35"/>
        <v>108</v>
      </c>
      <c r="AJ34" s="97">
        <f t="shared" si="35"/>
        <v>0</v>
      </c>
      <c r="AK34" s="97">
        <f t="shared" si="35"/>
        <v>108</v>
      </c>
      <c r="AL34" s="97">
        <f t="shared" si="35"/>
        <v>108</v>
      </c>
      <c r="AM34" s="97">
        <f t="shared" si="35"/>
        <v>0</v>
      </c>
      <c r="AN34" s="97">
        <f t="shared" si="35"/>
        <v>108</v>
      </c>
      <c r="AO34" s="97">
        <f t="shared" si="35"/>
        <v>108</v>
      </c>
      <c r="AP34" s="152">
        <f>AS34+AV34+AY34+BB34+BE34+BH34</f>
        <v>0</v>
      </c>
      <c r="AQ34" s="97">
        <f>AQ30+AQ33</f>
        <v>0</v>
      </c>
      <c r="AR34" s="97">
        <f aca="true" t="shared" si="36" ref="AR34:BH34">AR30+AR33</f>
        <v>0</v>
      </c>
      <c r="AS34" s="97">
        <f t="shared" si="36"/>
        <v>0</v>
      </c>
      <c r="AT34" s="97">
        <f t="shared" si="36"/>
        <v>0</v>
      </c>
      <c r="AU34" s="97">
        <f t="shared" si="36"/>
        <v>0</v>
      </c>
      <c r="AV34" s="97">
        <f t="shared" si="36"/>
        <v>0</v>
      </c>
      <c r="AW34" s="97">
        <f t="shared" si="36"/>
        <v>0</v>
      </c>
      <c r="AX34" s="97">
        <f t="shared" si="36"/>
        <v>0</v>
      </c>
      <c r="AY34" s="97">
        <f t="shared" si="36"/>
        <v>0</v>
      </c>
      <c r="AZ34" s="97">
        <f t="shared" si="36"/>
        <v>0</v>
      </c>
      <c r="BA34" s="97">
        <f t="shared" si="36"/>
        <v>0</v>
      </c>
      <c r="BB34" s="97">
        <f t="shared" si="36"/>
        <v>0</v>
      </c>
      <c r="BC34" s="97">
        <f t="shared" si="36"/>
        <v>0</v>
      </c>
      <c r="BD34" s="97">
        <f t="shared" si="36"/>
        <v>0</v>
      </c>
      <c r="BE34" s="97">
        <f t="shared" si="36"/>
        <v>0</v>
      </c>
      <c r="BF34" s="97">
        <f t="shared" si="36"/>
        <v>0</v>
      </c>
      <c r="BG34" s="97">
        <f t="shared" si="36"/>
        <v>0</v>
      </c>
      <c r="BH34" s="97">
        <f t="shared" si="36"/>
        <v>0</v>
      </c>
      <c r="BI34" s="90">
        <f>BL34+BO34+BR34+BU34+BX34+CA34</f>
        <v>52234.99737</v>
      </c>
      <c r="BJ34" s="97">
        <f>BJ30+BJ33</f>
        <v>0</v>
      </c>
      <c r="BK34" s="93">
        <f>BK30+BK33</f>
        <v>10059.657280000001</v>
      </c>
      <c r="BL34" s="98">
        <f aca="true" t="shared" si="37" ref="BL34:CA34">BL30+BL33</f>
        <v>10059.657280000001</v>
      </c>
      <c r="BM34" s="97">
        <f t="shared" si="37"/>
        <v>0</v>
      </c>
      <c r="BN34" s="97">
        <f t="shared" si="37"/>
        <v>9521.63921</v>
      </c>
      <c r="BO34" s="98">
        <f t="shared" si="37"/>
        <v>9521.63921</v>
      </c>
      <c r="BP34" s="97">
        <f t="shared" si="37"/>
        <v>0</v>
      </c>
      <c r="BQ34" s="97">
        <f t="shared" si="37"/>
        <v>8163.42522</v>
      </c>
      <c r="BR34" s="97">
        <f t="shared" si="37"/>
        <v>8163.42522</v>
      </c>
      <c r="BS34" s="97">
        <f t="shared" si="37"/>
        <v>0</v>
      </c>
      <c r="BT34" s="97">
        <f t="shared" si="37"/>
        <v>8163.42522</v>
      </c>
      <c r="BU34" s="97">
        <f t="shared" si="37"/>
        <v>8163.42522</v>
      </c>
      <c r="BV34" s="97">
        <f t="shared" si="37"/>
        <v>0</v>
      </c>
      <c r="BW34" s="97">
        <f t="shared" si="37"/>
        <v>8163.42522</v>
      </c>
      <c r="BX34" s="97">
        <f t="shared" si="37"/>
        <v>8163.42522</v>
      </c>
      <c r="BY34" s="97">
        <f t="shared" si="37"/>
        <v>0</v>
      </c>
      <c r="BZ34" s="97">
        <f t="shared" si="37"/>
        <v>8163.42522</v>
      </c>
      <c r="CA34" s="131">
        <f t="shared" si="37"/>
        <v>8163.42522</v>
      </c>
      <c r="CB34" s="185"/>
    </row>
    <row r="35" spans="1:80" s="9" customFormat="1" ht="75" customHeight="1">
      <c r="A35" s="94"/>
      <c r="B35" s="95" t="s">
        <v>46</v>
      </c>
      <c r="C35" s="118"/>
      <c r="D35" s="90">
        <f>G35+J35+M35+P35+S35+V35</f>
        <v>518097.78796000005</v>
      </c>
      <c r="E35" s="97">
        <f>E34+E27</f>
        <v>0</v>
      </c>
      <c r="F35" s="92">
        <f>F34+F27</f>
        <v>94206.40000000001</v>
      </c>
      <c r="G35" s="98">
        <f>G34+G27</f>
        <v>94206.40000000001</v>
      </c>
      <c r="H35" s="97">
        <f aca="true" t="shared" si="38" ref="H35:V35">H34+H27</f>
        <v>0</v>
      </c>
      <c r="I35" s="92">
        <f t="shared" si="38"/>
        <v>95888.7</v>
      </c>
      <c r="J35" s="98">
        <f t="shared" si="38"/>
        <v>95888.7</v>
      </c>
      <c r="K35" s="97">
        <f t="shared" si="38"/>
        <v>0</v>
      </c>
      <c r="L35" s="92">
        <f t="shared" si="38"/>
        <v>82000.67199</v>
      </c>
      <c r="M35" s="97">
        <f t="shared" si="38"/>
        <v>82000.67199</v>
      </c>
      <c r="N35" s="97">
        <f t="shared" si="38"/>
        <v>0</v>
      </c>
      <c r="O35" s="92">
        <f t="shared" si="38"/>
        <v>82000.67199</v>
      </c>
      <c r="P35" s="97">
        <f t="shared" si="38"/>
        <v>82000.67199</v>
      </c>
      <c r="Q35" s="97">
        <f t="shared" si="38"/>
        <v>0</v>
      </c>
      <c r="R35" s="92">
        <f t="shared" si="38"/>
        <v>82000.67199</v>
      </c>
      <c r="S35" s="97">
        <f t="shared" si="38"/>
        <v>82000.67199</v>
      </c>
      <c r="T35" s="97">
        <f t="shared" si="38"/>
        <v>0</v>
      </c>
      <c r="U35" s="92">
        <f t="shared" si="38"/>
        <v>82000.67199</v>
      </c>
      <c r="V35" s="97">
        <f t="shared" si="38"/>
        <v>82000.67199</v>
      </c>
      <c r="W35" s="90">
        <f>Z35+AC35+AF35+AI35+AL35+AO35</f>
        <v>1674.3419</v>
      </c>
      <c r="X35" s="97">
        <f aca="true" t="shared" si="39" ref="X35:AO35">X34+X27</f>
        <v>0</v>
      </c>
      <c r="Y35" s="92">
        <f t="shared" si="39"/>
        <v>1033.5419</v>
      </c>
      <c r="Z35" s="98">
        <f t="shared" si="39"/>
        <v>1033.5419</v>
      </c>
      <c r="AA35" s="97">
        <f t="shared" si="39"/>
        <v>0</v>
      </c>
      <c r="AB35" s="92">
        <f t="shared" si="39"/>
        <v>208.8</v>
      </c>
      <c r="AC35" s="98">
        <f t="shared" si="39"/>
        <v>208.8</v>
      </c>
      <c r="AD35" s="116">
        <f t="shared" si="39"/>
        <v>0</v>
      </c>
      <c r="AE35" s="139">
        <f t="shared" si="39"/>
        <v>108</v>
      </c>
      <c r="AF35" s="116">
        <f t="shared" si="39"/>
        <v>108</v>
      </c>
      <c r="AG35" s="116">
        <f t="shared" si="39"/>
        <v>0</v>
      </c>
      <c r="AH35" s="139">
        <f t="shared" si="39"/>
        <v>108</v>
      </c>
      <c r="AI35" s="116">
        <f t="shared" si="39"/>
        <v>108</v>
      </c>
      <c r="AJ35" s="116">
        <f t="shared" si="39"/>
        <v>0</v>
      </c>
      <c r="AK35" s="139">
        <f t="shared" si="39"/>
        <v>108</v>
      </c>
      <c r="AL35" s="116">
        <f t="shared" si="39"/>
        <v>108</v>
      </c>
      <c r="AM35" s="116">
        <f t="shared" si="39"/>
        <v>0</v>
      </c>
      <c r="AN35" s="139">
        <f t="shared" si="39"/>
        <v>108</v>
      </c>
      <c r="AO35" s="116">
        <f t="shared" si="39"/>
        <v>108</v>
      </c>
      <c r="AP35" s="148">
        <f>AS35+AV35+AY35+BB35+BE35+BH35</f>
        <v>0</v>
      </c>
      <c r="AQ35" s="97">
        <f>AQ34+AQ27</f>
        <v>0</v>
      </c>
      <c r="AR35" s="92">
        <f aca="true" t="shared" si="40" ref="AR35:BH35">AR34+AR27</f>
        <v>0</v>
      </c>
      <c r="AS35" s="97">
        <f t="shared" si="40"/>
        <v>0</v>
      </c>
      <c r="AT35" s="97">
        <f t="shared" si="40"/>
        <v>0</v>
      </c>
      <c r="AU35" s="92">
        <f t="shared" si="40"/>
        <v>0</v>
      </c>
      <c r="AV35" s="97">
        <f t="shared" si="40"/>
        <v>0</v>
      </c>
      <c r="AW35" s="97">
        <f t="shared" si="40"/>
        <v>0</v>
      </c>
      <c r="AX35" s="92">
        <f t="shared" si="40"/>
        <v>0</v>
      </c>
      <c r="AY35" s="97">
        <f t="shared" si="40"/>
        <v>0</v>
      </c>
      <c r="AZ35" s="97">
        <f t="shared" si="40"/>
        <v>0</v>
      </c>
      <c r="BA35" s="92">
        <f t="shared" si="40"/>
        <v>0</v>
      </c>
      <c r="BB35" s="97">
        <f t="shared" si="40"/>
        <v>0</v>
      </c>
      <c r="BC35" s="97">
        <f t="shared" si="40"/>
        <v>0</v>
      </c>
      <c r="BD35" s="92">
        <f t="shared" si="40"/>
        <v>0</v>
      </c>
      <c r="BE35" s="97">
        <f t="shared" si="40"/>
        <v>0</v>
      </c>
      <c r="BF35" s="97">
        <f t="shared" si="40"/>
        <v>0</v>
      </c>
      <c r="BG35" s="92">
        <f t="shared" si="40"/>
        <v>0</v>
      </c>
      <c r="BH35" s="97">
        <f t="shared" si="40"/>
        <v>0</v>
      </c>
      <c r="BI35" s="90">
        <f>BL35+BO35+BR35+BU35+BX35+CA35</f>
        <v>519772.12986000004</v>
      </c>
      <c r="BJ35" s="97">
        <f aca="true" t="shared" si="41" ref="BJ35:CA35">BJ34+BJ27</f>
        <v>0</v>
      </c>
      <c r="BK35" s="92">
        <f t="shared" si="41"/>
        <v>95239.9419</v>
      </c>
      <c r="BL35" s="98">
        <f t="shared" si="41"/>
        <v>95239.9419</v>
      </c>
      <c r="BM35" s="97">
        <f t="shared" si="41"/>
        <v>0</v>
      </c>
      <c r="BN35" s="92">
        <f t="shared" si="41"/>
        <v>96097.5</v>
      </c>
      <c r="BO35" s="98">
        <f t="shared" si="41"/>
        <v>96097.5</v>
      </c>
      <c r="BP35" s="97">
        <f t="shared" si="41"/>
        <v>0</v>
      </c>
      <c r="BQ35" s="92">
        <f t="shared" si="41"/>
        <v>82108.67199</v>
      </c>
      <c r="BR35" s="97">
        <f t="shared" si="41"/>
        <v>82108.67199</v>
      </c>
      <c r="BS35" s="97">
        <f t="shared" si="41"/>
        <v>0</v>
      </c>
      <c r="BT35" s="92">
        <f t="shared" si="41"/>
        <v>82108.67199</v>
      </c>
      <c r="BU35" s="97">
        <f t="shared" si="41"/>
        <v>82108.67199</v>
      </c>
      <c r="BV35" s="97">
        <f t="shared" si="41"/>
        <v>0</v>
      </c>
      <c r="BW35" s="92">
        <f t="shared" si="41"/>
        <v>82108.67199</v>
      </c>
      <c r="BX35" s="97">
        <f t="shared" si="41"/>
        <v>82108.67199</v>
      </c>
      <c r="BY35" s="97">
        <f t="shared" si="41"/>
        <v>0</v>
      </c>
      <c r="BZ35" s="92">
        <f t="shared" si="41"/>
        <v>82108.67199</v>
      </c>
      <c r="CA35" s="131">
        <f t="shared" si="41"/>
        <v>82108.67199</v>
      </c>
      <c r="CB35" s="190"/>
    </row>
    <row r="36" spans="1:95" s="1" customFormat="1" ht="42.75" customHeight="1">
      <c r="A36" s="119" t="s">
        <v>60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</row>
    <row r="37" spans="1:256" s="1" customFormat="1" ht="11.2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10" customFormat="1" ht="12.7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ht="15">
      <c r="BI39" s="165"/>
    </row>
    <row r="40" ht="15">
      <c r="BI40" s="166"/>
    </row>
    <row r="41" ht="15">
      <c r="BI41" s="166"/>
    </row>
    <row r="42" ht="15">
      <c r="BI42" s="166"/>
    </row>
    <row r="43" spans="1:80" s="11" customFormat="1" ht="15">
      <c r="A43" s="12"/>
      <c r="B43" s="13"/>
      <c r="C43" s="13"/>
      <c r="D43" s="14"/>
      <c r="E43" s="15"/>
      <c r="F43" s="16"/>
      <c r="G43" s="17"/>
      <c r="H43" s="18"/>
      <c r="I43" s="19"/>
      <c r="J43" s="20"/>
      <c r="K43" s="18"/>
      <c r="L43" s="16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/>
      <c r="X43" s="23"/>
      <c r="Y43" s="24"/>
      <c r="Z43" s="25"/>
      <c r="AA43" s="26"/>
      <c r="AB43" s="27"/>
      <c r="AC43" s="28"/>
      <c r="AE43" s="29"/>
      <c r="AP43" s="30"/>
      <c r="BI43" s="166"/>
      <c r="BK43" s="32"/>
      <c r="BL43" s="33"/>
      <c r="BN43" s="32"/>
      <c r="BO43" s="33"/>
      <c r="BQ43" s="32"/>
      <c r="BR43" s="34"/>
      <c r="CB43" s="35"/>
    </row>
  </sheetData>
  <sheetProtection/>
  <mergeCells count="64">
    <mergeCell ref="AR1:CA1"/>
    <mergeCell ref="AR2:CA2"/>
    <mergeCell ref="AR3:CA3"/>
    <mergeCell ref="AR4:CA4"/>
    <mergeCell ref="AR5:CA5"/>
    <mergeCell ref="A7:CA7"/>
    <mergeCell ref="A8:CB8"/>
    <mergeCell ref="A9:CB9"/>
    <mergeCell ref="A10:CB10"/>
    <mergeCell ref="A11:CB11"/>
    <mergeCell ref="A12:CB12"/>
    <mergeCell ref="A13:CB13"/>
    <mergeCell ref="A14:CB14"/>
    <mergeCell ref="D15:CA15"/>
    <mergeCell ref="D16:V16"/>
    <mergeCell ref="W16:AO16"/>
    <mergeCell ref="AP16:BH16"/>
    <mergeCell ref="BI16:CA16"/>
    <mergeCell ref="E17:V17"/>
    <mergeCell ref="X17:AO17"/>
    <mergeCell ref="AQ17:BH17"/>
    <mergeCell ref="BJ17:CA17"/>
    <mergeCell ref="E19:G19"/>
    <mergeCell ref="H19:J19"/>
    <mergeCell ref="K19:M19"/>
    <mergeCell ref="N19:P19"/>
    <mergeCell ref="Q19:S19"/>
    <mergeCell ref="T19:V19"/>
    <mergeCell ref="X19:Z19"/>
    <mergeCell ref="AA19:AC19"/>
    <mergeCell ref="AD19:AF19"/>
    <mergeCell ref="AG19:AI19"/>
    <mergeCell ref="AJ19:AL19"/>
    <mergeCell ref="AM19:AO19"/>
    <mergeCell ref="AQ19:AS19"/>
    <mergeCell ref="AT19:AV19"/>
    <mergeCell ref="AW19:AY19"/>
    <mergeCell ref="AZ19:BB19"/>
    <mergeCell ref="BC19:BE19"/>
    <mergeCell ref="BF19:BH19"/>
    <mergeCell ref="BJ19:BL19"/>
    <mergeCell ref="BM19:BO19"/>
    <mergeCell ref="BP19:BR19"/>
    <mergeCell ref="BS19:BU19"/>
    <mergeCell ref="BV19:BX19"/>
    <mergeCell ref="BY19:CA19"/>
    <mergeCell ref="A20:CA20"/>
    <mergeCell ref="A21:CB21"/>
    <mergeCell ref="A25:CB25"/>
    <mergeCell ref="A28:CA28"/>
    <mergeCell ref="A29:CA29"/>
    <mergeCell ref="A32:CA32"/>
    <mergeCell ref="A36:CA36"/>
    <mergeCell ref="A37:CA37"/>
    <mergeCell ref="A38:CA38"/>
    <mergeCell ref="A15:A18"/>
    <mergeCell ref="B15:B18"/>
    <mergeCell ref="C15:C18"/>
    <mergeCell ref="D17:D18"/>
    <mergeCell ref="W17:W18"/>
    <mergeCell ref="AP17:AP18"/>
    <mergeCell ref="BI17:BI18"/>
    <mergeCell ref="CB15:CB18"/>
    <mergeCell ref="CB30:CB31"/>
  </mergeCells>
  <printOptions/>
  <pageMargins left="0.11811023622047245" right="0.11811023622047245" top="0.7480314960629921" bottom="0.35433070866141736" header="0.31496062992125984" footer="0.31496062992125984"/>
  <pageSetup fitToHeight="0" fitToWidth="1" orientation="landscape" paperSize="9" scale="4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view="pageBreakPreview" zoomScale="90" zoomScaleSheetLayoutView="90" workbookViewId="0" topLeftCell="A34">
      <selection activeCell="P18" sqref="P18"/>
    </sheetView>
  </sheetViews>
  <sheetFormatPr defaultColWidth="9.00390625" defaultRowHeight="15" outlineLevelCol="1"/>
  <cols>
    <col min="1" max="1" width="5.7109375" style="12" customWidth="1"/>
    <col min="2" max="2" width="26.57421875" style="13" customWidth="1"/>
    <col min="3" max="3" width="11.8515625" style="13" customWidth="1"/>
    <col min="4" max="4" width="3.57421875" style="14" customWidth="1"/>
    <col min="5" max="5" width="3.7109375" style="15" customWidth="1" outlineLevel="1"/>
    <col min="6" max="6" width="4.00390625" style="16" customWidth="1" outlineLevel="1"/>
    <col min="7" max="7" width="3.7109375" style="17" customWidth="1"/>
    <col min="8" max="8" width="3.7109375" style="18" customWidth="1" outlineLevel="1"/>
    <col min="9" max="9" width="3.7109375" style="19" customWidth="1" outlineLevel="1"/>
    <col min="10" max="10" width="3.7109375" style="20" customWidth="1"/>
    <col min="11" max="11" width="3.7109375" style="18" customWidth="1" outlineLevel="1"/>
    <col min="12" max="12" width="4.140625" style="16" customWidth="1" outlineLevel="1"/>
    <col min="13" max="22" width="3.7109375" style="21" customWidth="1"/>
    <col min="23" max="23" width="3.57421875" style="22" customWidth="1"/>
    <col min="24" max="24" width="3.7109375" style="23" customWidth="1" outlineLevel="1"/>
    <col min="25" max="25" width="3.7109375" style="24" customWidth="1" outlineLevel="1"/>
    <col min="26" max="26" width="3.7109375" style="25" customWidth="1"/>
    <col min="27" max="27" width="3.7109375" style="26" customWidth="1" outlineLevel="1"/>
    <col min="28" max="28" width="3.7109375" style="27" customWidth="1" outlineLevel="1"/>
    <col min="29" max="29" width="3.7109375" style="28" customWidth="1"/>
    <col min="30" max="30" width="3.7109375" style="11" customWidth="1" outlineLevel="1"/>
    <col min="31" max="31" width="3.7109375" style="29" customWidth="1" outlineLevel="1"/>
    <col min="32" max="41" width="3.7109375" style="11" customWidth="1"/>
    <col min="42" max="42" width="3.7109375" style="30" customWidth="1"/>
    <col min="43" max="43" width="3.28125" style="11" customWidth="1"/>
    <col min="44" max="44" width="3.8515625" style="11" customWidth="1"/>
    <col min="45" max="45" width="4.421875" style="11" customWidth="1"/>
    <col min="46" max="46" width="3.28125" style="11" customWidth="1"/>
    <col min="47" max="47" width="3.57421875" style="11" customWidth="1"/>
    <col min="48" max="48" width="3.7109375" style="11" customWidth="1"/>
    <col min="49" max="50" width="3.28125" style="11" customWidth="1"/>
    <col min="51" max="60" width="3.7109375" style="11" customWidth="1"/>
    <col min="61" max="61" width="4.140625" style="31" customWidth="1"/>
    <col min="62" max="62" width="3.7109375" style="11" customWidth="1" outlineLevel="1"/>
    <col min="63" max="63" width="3.7109375" style="32" customWidth="1" outlineLevel="1"/>
    <col min="64" max="64" width="3.7109375" style="33" customWidth="1"/>
    <col min="65" max="65" width="3.7109375" style="11" customWidth="1" outlineLevel="1"/>
    <col min="66" max="66" width="3.7109375" style="32" customWidth="1" outlineLevel="1"/>
    <col min="67" max="67" width="3.7109375" style="33" customWidth="1"/>
    <col min="68" max="68" width="3.7109375" style="11" customWidth="1" outlineLevel="1"/>
    <col min="69" max="69" width="3.7109375" style="32" customWidth="1" outlineLevel="1"/>
    <col min="70" max="70" width="3.7109375" style="34" customWidth="1"/>
    <col min="71" max="79" width="3.7109375" style="11" customWidth="1"/>
    <col min="80" max="80" width="24.28125" style="35" customWidth="1"/>
  </cols>
  <sheetData>
    <row r="1" spans="1:95" s="1" customFormat="1" ht="42" customHeight="1" hidden="1">
      <c r="A1" s="36"/>
      <c r="B1" s="36"/>
      <c r="C1" s="37"/>
      <c r="D1" s="37"/>
      <c r="E1" s="37"/>
      <c r="F1" s="37"/>
      <c r="G1" s="38"/>
      <c r="H1" s="37"/>
      <c r="I1" s="37"/>
      <c r="J1" s="38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7"/>
      <c r="AB1" s="37"/>
      <c r="AC1" s="38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140" t="s">
        <v>0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</row>
    <row r="2" spans="1:256" s="1" customFormat="1" ht="76.5" customHeight="1" hidden="1">
      <c r="A2" s="39"/>
      <c r="B2" s="39"/>
      <c r="C2" s="39"/>
      <c r="D2" s="39"/>
      <c r="E2" s="39"/>
      <c r="F2" s="39"/>
      <c r="G2" s="40"/>
      <c r="H2" s="39"/>
      <c r="I2" s="39"/>
      <c r="J2" s="40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  <c r="AA2" s="39"/>
      <c r="AB2" s="39"/>
      <c r="AC2" s="40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141" t="s">
        <v>1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1:256" s="1" customFormat="1" ht="64.5" customHeight="1" hidden="1">
      <c r="A3" s="37"/>
      <c r="B3" s="37"/>
      <c r="C3" s="37"/>
      <c r="D3" s="37"/>
      <c r="E3" s="37"/>
      <c r="F3" s="37"/>
      <c r="G3" s="38"/>
      <c r="H3" s="37"/>
      <c r="I3" s="37"/>
      <c r="J3" s="38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7"/>
      <c r="AB3" s="37"/>
      <c r="AC3" s="38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140" t="s">
        <v>2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4"/>
    </row>
    <row r="4" spans="1:256" s="1" customFormat="1" ht="57" customHeight="1" hidden="1">
      <c r="A4" s="37"/>
      <c r="B4" s="37"/>
      <c r="C4" s="37"/>
      <c r="D4" s="37"/>
      <c r="E4" s="37"/>
      <c r="F4" s="37"/>
      <c r="G4" s="38"/>
      <c r="H4" s="37"/>
      <c r="I4" s="37"/>
      <c r="J4" s="3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7"/>
      <c r="AB4" s="37"/>
      <c r="AC4" s="38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140" t="s">
        <v>3</v>
      </c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  <c r="IV4" s="195"/>
    </row>
    <row r="5" spans="1:256" s="1" customFormat="1" ht="20.25" customHeight="1" hidden="1">
      <c r="A5" s="39"/>
      <c r="B5" s="39"/>
      <c r="C5" s="39"/>
      <c r="D5" s="39"/>
      <c r="E5" s="39"/>
      <c r="F5" s="39"/>
      <c r="G5" s="40"/>
      <c r="H5" s="39"/>
      <c r="I5" s="39"/>
      <c r="J5" s="4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A5" s="39"/>
      <c r="AB5" s="39"/>
      <c r="AC5" s="40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141" t="s">
        <v>4</v>
      </c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39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</row>
    <row r="6" spans="1:256" s="1" customFormat="1" ht="58.5" customHeight="1" hidden="1">
      <c r="A6" s="41"/>
      <c r="B6" s="41"/>
      <c r="C6" s="41"/>
      <c r="D6" s="41"/>
      <c r="E6" s="41"/>
      <c r="F6" s="41"/>
      <c r="G6" s="42"/>
      <c r="H6" s="41"/>
      <c r="I6" s="41"/>
      <c r="J6" s="42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41"/>
      <c r="AB6" s="41"/>
      <c r="AC6" s="42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2"/>
      <c r="BM6" s="41"/>
      <c r="BN6" s="41"/>
      <c r="BO6" s="42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  <c r="IV6" s="195"/>
    </row>
    <row r="7" spans="1:256" s="1" customFormat="1" ht="17.25" customHeight="1" hidden="1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</row>
    <row r="8" spans="1:80" ht="42" customHeight="1">
      <c r="A8" s="44" t="s">
        <v>50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41.25" customHeight="1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</row>
    <row r="10" spans="1:80" s="2" customFormat="1" ht="67.5" customHeight="1" hidden="1">
      <c r="A10" s="46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168"/>
    </row>
    <row r="11" spans="1:80" s="3" customFormat="1" ht="39.75" customHeight="1" hidden="1">
      <c r="A11" s="48" t="s">
        <v>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169"/>
    </row>
    <row r="12" spans="1:80" s="4" customFormat="1" ht="51.75" customHeight="1" hidden="1">
      <c r="A12" s="50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4" customFormat="1" ht="54" customHeight="1">
      <c r="A13" s="51" t="s">
        <v>62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5" customFormat="1" ht="53.25" customHeight="1">
      <c r="A14" s="52" t="s">
        <v>63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</row>
    <row r="15" spans="1:80" ht="23.25" customHeight="1">
      <c r="A15" s="53" t="s">
        <v>13</v>
      </c>
      <c r="B15" s="54" t="s">
        <v>14</v>
      </c>
      <c r="C15" s="55" t="s">
        <v>15</v>
      </c>
      <c r="D15" s="56" t="s">
        <v>16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170"/>
      <c r="CB15" s="171" t="s">
        <v>21</v>
      </c>
    </row>
    <row r="16" spans="1:80" s="6" customFormat="1" ht="65.25" customHeight="1">
      <c r="A16" s="58"/>
      <c r="B16" s="59"/>
      <c r="C16" s="60"/>
      <c r="D16" s="61" t="s">
        <v>17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126"/>
      <c r="W16" s="127" t="s">
        <v>18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126"/>
      <c r="AP16" s="127" t="s">
        <v>19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126"/>
      <c r="BI16" s="157" t="s">
        <v>20</v>
      </c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72"/>
      <c r="CB16" s="173"/>
    </row>
    <row r="17" spans="1:80" s="7" customFormat="1" ht="27.75" customHeight="1">
      <c r="A17" s="58"/>
      <c r="B17" s="59"/>
      <c r="C17" s="60"/>
      <c r="D17" s="62" t="s">
        <v>22</v>
      </c>
      <c r="E17" s="63" t="s">
        <v>23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128"/>
      <c r="W17" s="62" t="s">
        <v>22</v>
      </c>
      <c r="X17" s="63" t="s">
        <v>23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128"/>
      <c r="AP17" s="62" t="s">
        <v>22</v>
      </c>
      <c r="AQ17" s="63" t="s">
        <v>23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128"/>
      <c r="BI17" s="62" t="s">
        <v>22</v>
      </c>
      <c r="BJ17" s="63" t="s">
        <v>23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128"/>
      <c r="CB17" s="173"/>
    </row>
    <row r="18" spans="1:80" s="7" customFormat="1" ht="63" customHeight="1">
      <c r="A18" s="65"/>
      <c r="B18" s="66"/>
      <c r="C18" s="67"/>
      <c r="D18" s="68"/>
      <c r="E18" s="69" t="s">
        <v>24</v>
      </c>
      <c r="F18" s="70" t="s">
        <v>25</v>
      </c>
      <c r="G18" s="71">
        <v>2025</v>
      </c>
      <c r="H18" s="69" t="s">
        <v>24</v>
      </c>
      <c r="I18" s="70" t="s">
        <v>25</v>
      </c>
      <c r="J18" s="71">
        <v>2026</v>
      </c>
      <c r="K18" s="69" t="s">
        <v>24</v>
      </c>
      <c r="L18" s="70" t="s">
        <v>25</v>
      </c>
      <c r="M18" s="122">
        <v>2027</v>
      </c>
      <c r="N18" s="69" t="s">
        <v>24</v>
      </c>
      <c r="O18" s="70" t="s">
        <v>25</v>
      </c>
      <c r="P18" s="122">
        <v>2028</v>
      </c>
      <c r="Q18" s="69" t="s">
        <v>24</v>
      </c>
      <c r="R18" s="70" t="s">
        <v>25</v>
      </c>
      <c r="S18" s="122">
        <v>2029</v>
      </c>
      <c r="T18" s="69" t="s">
        <v>24</v>
      </c>
      <c r="U18" s="70" t="s">
        <v>25</v>
      </c>
      <c r="V18" s="129">
        <v>2030</v>
      </c>
      <c r="W18" s="68"/>
      <c r="X18" s="69" t="s">
        <v>24</v>
      </c>
      <c r="Y18" s="70" t="s">
        <v>25</v>
      </c>
      <c r="Z18" s="71">
        <v>2025</v>
      </c>
      <c r="AA18" s="69" t="s">
        <v>24</v>
      </c>
      <c r="AB18" s="70" t="s">
        <v>25</v>
      </c>
      <c r="AC18" s="71">
        <v>2026</v>
      </c>
      <c r="AD18" s="69" t="s">
        <v>24</v>
      </c>
      <c r="AE18" s="70" t="s">
        <v>25</v>
      </c>
      <c r="AF18" s="122">
        <v>2027</v>
      </c>
      <c r="AG18" s="69" t="s">
        <v>24</v>
      </c>
      <c r="AH18" s="70" t="s">
        <v>25</v>
      </c>
      <c r="AI18" s="122">
        <v>2028</v>
      </c>
      <c r="AJ18" s="69" t="s">
        <v>24</v>
      </c>
      <c r="AK18" s="70" t="s">
        <v>25</v>
      </c>
      <c r="AL18" s="122">
        <v>2029</v>
      </c>
      <c r="AM18" s="69" t="s">
        <v>24</v>
      </c>
      <c r="AN18" s="70" t="s">
        <v>25</v>
      </c>
      <c r="AO18" s="129">
        <v>2030</v>
      </c>
      <c r="AP18" s="68"/>
      <c r="AQ18" s="69" t="s">
        <v>24</v>
      </c>
      <c r="AR18" s="70" t="s">
        <v>25</v>
      </c>
      <c r="AS18" s="122">
        <v>2025</v>
      </c>
      <c r="AT18" s="69" t="s">
        <v>24</v>
      </c>
      <c r="AU18" s="70" t="s">
        <v>25</v>
      </c>
      <c r="AV18" s="122">
        <v>2026</v>
      </c>
      <c r="AW18" s="69" t="s">
        <v>24</v>
      </c>
      <c r="AX18" s="70" t="s">
        <v>25</v>
      </c>
      <c r="AY18" s="122">
        <v>2027</v>
      </c>
      <c r="AZ18" s="69" t="s">
        <v>24</v>
      </c>
      <c r="BA18" s="70" t="s">
        <v>25</v>
      </c>
      <c r="BB18" s="122">
        <v>2028</v>
      </c>
      <c r="BC18" s="69" t="s">
        <v>24</v>
      </c>
      <c r="BD18" s="70" t="s">
        <v>25</v>
      </c>
      <c r="BE18" s="122">
        <v>2029</v>
      </c>
      <c r="BF18" s="69" t="s">
        <v>24</v>
      </c>
      <c r="BG18" s="70" t="s">
        <v>25</v>
      </c>
      <c r="BH18" s="129">
        <v>2030</v>
      </c>
      <c r="BI18" s="68"/>
      <c r="BJ18" s="69" t="s">
        <v>24</v>
      </c>
      <c r="BK18" s="70" t="s">
        <v>25</v>
      </c>
      <c r="BL18" s="71">
        <v>2025</v>
      </c>
      <c r="BM18" s="69" t="s">
        <v>24</v>
      </c>
      <c r="BN18" s="70" t="s">
        <v>25</v>
      </c>
      <c r="BO18" s="71">
        <v>2026</v>
      </c>
      <c r="BP18" s="69" t="s">
        <v>24</v>
      </c>
      <c r="BQ18" s="70" t="s">
        <v>25</v>
      </c>
      <c r="BR18" s="122">
        <v>2027</v>
      </c>
      <c r="BS18" s="69" t="s">
        <v>24</v>
      </c>
      <c r="BT18" s="70" t="s">
        <v>25</v>
      </c>
      <c r="BU18" s="122">
        <v>2028</v>
      </c>
      <c r="BV18" s="69" t="s">
        <v>24</v>
      </c>
      <c r="BW18" s="70" t="s">
        <v>25</v>
      </c>
      <c r="BX18" s="122">
        <v>2029</v>
      </c>
      <c r="BY18" s="69" t="s">
        <v>24</v>
      </c>
      <c r="BZ18" s="70" t="s">
        <v>25</v>
      </c>
      <c r="CA18" s="129">
        <v>2030</v>
      </c>
      <c r="CB18" s="174"/>
    </row>
    <row r="19" spans="1:80" s="8" customFormat="1" ht="15.75">
      <c r="A19" s="72">
        <v>1</v>
      </c>
      <c r="B19" s="73">
        <v>2</v>
      </c>
      <c r="C19" s="74">
        <v>3</v>
      </c>
      <c r="D19" s="72">
        <v>4</v>
      </c>
      <c r="E19" s="74">
        <v>5</v>
      </c>
      <c r="F19" s="75"/>
      <c r="G19" s="76"/>
      <c r="H19" s="74">
        <v>6</v>
      </c>
      <c r="I19" s="75"/>
      <c r="J19" s="76"/>
      <c r="K19" s="73">
        <v>7</v>
      </c>
      <c r="L19" s="73"/>
      <c r="M19" s="73"/>
      <c r="N19" s="73">
        <v>8</v>
      </c>
      <c r="O19" s="73"/>
      <c r="P19" s="73"/>
      <c r="Q19" s="73">
        <v>9</v>
      </c>
      <c r="R19" s="73"/>
      <c r="S19" s="73"/>
      <c r="T19" s="73">
        <v>10</v>
      </c>
      <c r="U19" s="73"/>
      <c r="V19" s="130"/>
      <c r="W19" s="72">
        <v>11</v>
      </c>
      <c r="X19" s="73">
        <v>12</v>
      </c>
      <c r="Y19" s="73"/>
      <c r="Z19" s="73"/>
      <c r="AA19" s="73">
        <v>13</v>
      </c>
      <c r="AB19" s="73"/>
      <c r="AC19" s="73"/>
      <c r="AD19" s="73">
        <v>14</v>
      </c>
      <c r="AE19" s="73"/>
      <c r="AF19" s="73"/>
      <c r="AG19" s="73">
        <v>15</v>
      </c>
      <c r="AH19" s="73"/>
      <c r="AI19" s="73"/>
      <c r="AJ19" s="73">
        <v>16</v>
      </c>
      <c r="AK19" s="73"/>
      <c r="AL19" s="73"/>
      <c r="AM19" s="73">
        <v>17</v>
      </c>
      <c r="AN19" s="73"/>
      <c r="AO19" s="130"/>
      <c r="AP19" s="72">
        <v>18</v>
      </c>
      <c r="AQ19" s="73">
        <v>19</v>
      </c>
      <c r="AR19" s="73"/>
      <c r="AS19" s="73"/>
      <c r="AT19" s="73">
        <v>20</v>
      </c>
      <c r="AU19" s="73"/>
      <c r="AV19" s="73"/>
      <c r="AW19" s="73">
        <v>21</v>
      </c>
      <c r="AX19" s="73"/>
      <c r="AY19" s="73"/>
      <c r="AZ19" s="73">
        <v>22</v>
      </c>
      <c r="BA19" s="73"/>
      <c r="BB19" s="73"/>
      <c r="BC19" s="73">
        <v>23</v>
      </c>
      <c r="BD19" s="73"/>
      <c r="BE19" s="73"/>
      <c r="BF19" s="73">
        <v>24</v>
      </c>
      <c r="BG19" s="73"/>
      <c r="BH19" s="130"/>
      <c r="BI19" s="72">
        <v>25</v>
      </c>
      <c r="BJ19" s="73">
        <v>26</v>
      </c>
      <c r="BK19" s="73"/>
      <c r="BL19" s="73"/>
      <c r="BM19" s="73">
        <v>27</v>
      </c>
      <c r="BN19" s="73"/>
      <c r="BO19" s="73"/>
      <c r="BP19" s="73">
        <v>28</v>
      </c>
      <c r="BQ19" s="73"/>
      <c r="BR19" s="73"/>
      <c r="BS19" s="73">
        <v>29</v>
      </c>
      <c r="BT19" s="73"/>
      <c r="BU19" s="73"/>
      <c r="BV19" s="73">
        <v>30</v>
      </c>
      <c r="BW19" s="73"/>
      <c r="BX19" s="73"/>
      <c r="BY19" s="73">
        <v>31</v>
      </c>
      <c r="BZ19" s="73"/>
      <c r="CA19" s="130"/>
      <c r="CB19" s="175">
        <v>32</v>
      </c>
    </row>
    <row r="20" spans="1:80" s="8" customFormat="1" ht="15">
      <c r="A20" s="77" t="s">
        <v>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176"/>
    </row>
    <row r="21" spans="1:80" ht="15.75" customHeight="1">
      <c r="A21" s="79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177"/>
    </row>
    <row r="22" spans="1:80" ht="79.5" customHeight="1">
      <c r="A22" s="81" t="s">
        <v>28</v>
      </c>
      <c r="B22" s="82" t="s">
        <v>29</v>
      </c>
      <c r="C22" s="83" t="s">
        <v>52</v>
      </c>
      <c r="D22" s="84">
        <f aca="true" t="shared" si="0" ref="D22:D26">G22+J22+M22+P22+S22+V22</f>
        <v>136703.25623000003</v>
      </c>
      <c r="E22" s="85">
        <f>'бюджет 24-26гг'!G22</f>
        <v>26583.44166</v>
      </c>
      <c r="F22" s="86"/>
      <c r="G22" s="87">
        <f>E22+F22</f>
        <v>26583.44166</v>
      </c>
      <c r="H22" s="85">
        <f>'бюджет 24-26гг'!J22</f>
        <v>27164.68981</v>
      </c>
      <c r="I22" s="86"/>
      <c r="J22" s="87">
        <f>H22+I22</f>
        <v>27164.68981</v>
      </c>
      <c r="K22" s="85">
        <f>'бюджет 24-26гг'!M22</f>
        <v>20738.78119</v>
      </c>
      <c r="L22" s="86"/>
      <c r="M22" s="123">
        <f>K22+L22</f>
        <v>20738.78119</v>
      </c>
      <c r="N22" s="85">
        <f>'бюджет 24-26гг'!P22</f>
        <v>20738.78119</v>
      </c>
      <c r="O22" s="86"/>
      <c r="P22" s="123">
        <f>N22+O22</f>
        <v>20738.78119</v>
      </c>
      <c r="Q22" s="85">
        <f>'бюджет 24-26гг'!S22</f>
        <v>20738.78119</v>
      </c>
      <c r="R22" s="86"/>
      <c r="S22" s="123">
        <f>Q22+R22</f>
        <v>20738.78119</v>
      </c>
      <c r="T22" s="85">
        <f>'бюджет 24-26гг'!V22</f>
        <v>20738.78119</v>
      </c>
      <c r="U22" s="86"/>
      <c r="V22" s="123">
        <f>T22+U22</f>
        <v>20738.78119</v>
      </c>
      <c r="W22" s="84">
        <f aca="true" t="shared" si="1" ref="W22:W26">Z22+AC22+AF22+AI22+AL22+AO22</f>
        <v>0</v>
      </c>
      <c r="X22" s="85">
        <f>'бюджет 24-26гг'!Z22</f>
        <v>0</v>
      </c>
      <c r="Y22" s="86"/>
      <c r="Z22" s="87">
        <f>X22+Y22</f>
        <v>0</v>
      </c>
      <c r="AA22" s="85">
        <f>'бюджет 24-26гг'!AC22</f>
        <v>0</v>
      </c>
      <c r="AB22" s="86"/>
      <c r="AC22" s="87">
        <f>AA22+AB22</f>
        <v>0</v>
      </c>
      <c r="AD22" s="85">
        <f>'бюджет 24-26гг'!AF22</f>
        <v>0</v>
      </c>
      <c r="AE22" s="86"/>
      <c r="AF22" s="85">
        <f>AD22+AE22</f>
        <v>0</v>
      </c>
      <c r="AG22" s="85">
        <f>'бюджет 24-26гг'!AI22</f>
        <v>0</v>
      </c>
      <c r="AH22" s="86"/>
      <c r="AI22" s="85">
        <v>0</v>
      </c>
      <c r="AJ22" s="85">
        <f>'бюджет 24-26гг'!AL22</f>
        <v>0</v>
      </c>
      <c r="AK22" s="86"/>
      <c r="AL22" s="85">
        <v>0</v>
      </c>
      <c r="AM22" s="85">
        <f>'бюджет 24-26гг'!AO22</f>
        <v>0</v>
      </c>
      <c r="AN22" s="86"/>
      <c r="AO22" s="142">
        <v>0</v>
      </c>
      <c r="AP22" s="143">
        <f aca="true" t="shared" si="2" ref="AP22:AP26">AS22+AV22+AY22+BB22+BE22+BH22</f>
        <v>0</v>
      </c>
      <c r="AQ22" s="134">
        <f>'бюджет 24-26гг'!AS22</f>
        <v>0</v>
      </c>
      <c r="AR22" s="136"/>
      <c r="AS22" s="134">
        <f>AQ22+AR22</f>
        <v>0</v>
      </c>
      <c r="AT22" s="134">
        <f>'бюджет 24-26гг'!AV22</f>
        <v>0</v>
      </c>
      <c r="AU22" s="136"/>
      <c r="AV22" s="134">
        <f>AT22+AU22</f>
        <v>0</v>
      </c>
      <c r="AW22" s="134">
        <f>'бюджет 24-26гг'!AY22</f>
        <v>0</v>
      </c>
      <c r="AX22" s="136"/>
      <c r="AY22" s="153">
        <f>AW22+AX22</f>
        <v>0</v>
      </c>
      <c r="AZ22" s="134">
        <f>'бюджет 24-26гг'!BB22</f>
        <v>0</v>
      </c>
      <c r="BA22" s="136"/>
      <c r="BB22" s="153">
        <v>0</v>
      </c>
      <c r="BC22" s="134">
        <f>'бюджет 24-26гг'!BE22</f>
        <v>0</v>
      </c>
      <c r="BD22" s="136"/>
      <c r="BE22" s="153">
        <v>0</v>
      </c>
      <c r="BF22" s="134">
        <f>'бюджет 24-26гг'!BH22</f>
        <v>0</v>
      </c>
      <c r="BG22" s="136"/>
      <c r="BH22" s="158">
        <v>0</v>
      </c>
      <c r="BI22" s="133">
        <f aca="true" t="shared" si="3" ref="BI22:BI26">BL22+BO22+BR22+BU22+BX22+CA22</f>
        <v>136703.25623000003</v>
      </c>
      <c r="BJ22" s="134">
        <f aca="true" t="shared" si="4" ref="BJ22:BK26">E22+X22+AQ22</f>
        <v>26583.44166</v>
      </c>
      <c r="BK22" s="136">
        <f t="shared" si="4"/>
        <v>0</v>
      </c>
      <c r="BL22" s="159">
        <f>BJ22+BK22</f>
        <v>26583.44166</v>
      </c>
      <c r="BM22" s="134">
        <f aca="true" t="shared" si="5" ref="BM22:BN26">H22+AA22+AT22</f>
        <v>27164.68981</v>
      </c>
      <c r="BN22" s="136">
        <f t="shared" si="5"/>
        <v>0</v>
      </c>
      <c r="BO22" s="159">
        <f>BM22+BN22</f>
        <v>27164.68981</v>
      </c>
      <c r="BP22" s="134">
        <f aca="true" t="shared" si="6" ref="BP22:BQ26">K22+AD22+AW22</f>
        <v>20738.78119</v>
      </c>
      <c r="BQ22" s="136">
        <f t="shared" si="6"/>
        <v>0</v>
      </c>
      <c r="BR22" s="134">
        <f>BP22+BQ22</f>
        <v>20738.78119</v>
      </c>
      <c r="BS22" s="134">
        <f aca="true" t="shared" si="7" ref="BS22:BT26">N22+AG22+AZ22</f>
        <v>20738.78119</v>
      </c>
      <c r="BT22" s="136">
        <f t="shared" si="7"/>
        <v>0</v>
      </c>
      <c r="BU22" s="134">
        <f>BS22+BT22</f>
        <v>20738.78119</v>
      </c>
      <c r="BV22" s="134">
        <f aca="true" t="shared" si="8" ref="BV22:BW26">Q22+AJ22+BC22</f>
        <v>20738.78119</v>
      </c>
      <c r="BW22" s="136">
        <f t="shared" si="8"/>
        <v>0</v>
      </c>
      <c r="BX22" s="134">
        <f>BV22+BW22</f>
        <v>20738.78119</v>
      </c>
      <c r="BY22" s="134">
        <f aca="true" t="shared" si="9" ref="BY22:BZ26">T22+AM22+BF22</f>
        <v>20738.78119</v>
      </c>
      <c r="BZ22" s="136">
        <f t="shared" si="9"/>
        <v>0</v>
      </c>
      <c r="CA22" s="178">
        <f>BY22+BZ22</f>
        <v>20738.78119</v>
      </c>
      <c r="CB22" s="179"/>
    </row>
    <row r="23" spans="1:80" ht="78.75" customHeight="1">
      <c r="A23" s="81" t="s">
        <v>31</v>
      </c>
      <c r="B23" s="88" t="s">
        <v>32</v>
      </c>
      <c r="C23" s="83" t="s">
        <v>33</v>
      </c>
      <c r="D23" s="84">
        <f t="shared" si="0"/>
        <v>261866.49846999996</v>
      </c>
      <c r="E23" s="85">
        <f>'бюджет 24-26гг'!G23</f>
        <v>45985.81041</v>
      </c>
      <c r="F23" s="86"/>
      <c r="G23" s="87">
        <f>E23+F23</f>
        <v>45985.81041</v>
      </c>
      <c r="H23" s="85">
        <f>'бюджет 24-26гг'!J23</f>
        <v>46657.92646</v>
      </c>
      <c r="I23" s="86"/>
      <c r="J23" s="87">
        <f>H23+I23</f>
        <v>46657.92646</v>
      </c>
      <c r="K23" s="85">
        <f>'бюджет 24-26гг'!M23</f>
        <v>42305.6904</v>
      </c>
      <c r="L23" s="86"/>
      <c r="M23" s="123">
        <f>K23+L23</f>
        <v>42305.6904</v>
      </c>
      <c r="N23" s="85">
        <f>'бюджет 24-26гг'!P23</f>
        <v>42305.6904</v>
      </c>
      <c r="O23" s="86"/>
      <c r="P23" s="123">
        <f>N23+O23</f>
        <v>42305.6904</v>
      </c>
      <c r="Q23" s="85">
        <f>'бюджет 24-26гг'!S23</f>
        <v>42305.6904</v>
      </c>
      <c r="R23" s="86"/>
      <c r="S23" s="123">
        <f>Q23+R23</f>
        <v>42305.6904</v>
      </c>
      <c r="T23" s="85">
        <f>'бюджет 24-26гг'!V23</f>
        <v>42305.6904</v>
      </c>
      <c r="U23" s="86"/>
      <c r="V23" s="123">
        <f>T23+U23</f>
        <v>42305.6904</v>
      </c>
      <c r="W23" s="84">
        <f t="shared" si="1"/>
        <v>0</v>
      </c>
      <c r="X23" s="85">
        <f>'бюджет 24-26гг'!Z23</f>
        <v>0</v>
      </c>
      <c r="Y23" s="86"/>
      <c r="Z23" s="87">
        <f>X23+Y23</f>
        <v>0</v>
      </c>
      <c r="AA23" s="85">
        <f>'бюджет 24-26гг'!AC23</f>
        <v>0</v>
      </c>
      <c r="AB23" s="86"/>
      <c r="AC23" s="87">
        <f>AA23+AB23</f>
        <v>0</v>
      </c>
      <c r="AD23" s="85">
        <f>'бюджет 24-26гг'!AF23</f>
        <v>0</v>
      </c>
      <c r="AE23" s="86"/>
      <c r="AF23" s="85">
        <f>AD23+AE23</f>
        <v>0</v>
      </c>
      <c r="AG23" s="85">
        <f>'бюджет 24-26гг'!AI23</f>
        <v>0</v>
      </c>
      <c r="AH23" s="86"/>
      <c r="AI23" s="85">
        <v>0</v>
      </c>
      <c r="AJ23" s="85">
        <f>'бюджет 24-26гг'!AL23</f>
        <v>0</v>
      </c>
      <c r="AK23" s="86"/>
      <c r="AL23" s="85">
        <v>0</v>
      </c>
      <c r="AM23" s="85">
        <f>'бюджет 24-26гг'!AO23</f>
        <v>0</v>
      </c>
      <c r="AN23" s="86"/>
      <c r="AO23" s="142">
        <v>0</v>
      </c>
      <c r="AP23" s="144">
        <f t="shared" si="2"/>
        <v>0</v>
      </c>
      <c r="AQ23" s="85">
        <f>'бюджет 24-26гг'!AS23</f>
        <v>0</v>
      </c>
      <c r="AR23" s="86"/>
      <c r="AS23" s="85">
        <f>AQ23+AR23</f>
        <v>0</v>
      </c>
      <c r="AT23" s="85">
        <f>'бюджет 24-26гг'!AV23</f>
        <v>0</v>
      </c>
      <c r="AU23" s="86"/>
      <c r="AV23" s="85">
        <f>AT23+AU23</f>
        <v>0</v>
      </c>
      <c r="AW23" s="85">
        <f>'бюджет 24-26гг'!AY23</f>
        <v>0</v>
      </c>
      <c r="AX23" s="86"/>
      <c r="AY23" s="154">
        <f>AW23+AX23</f>
        <v>0</v>
      </c>
      <c r="AZ23" s="85">
        <f>'бюджет 24-26гг'!BB23</f>
        <v>0</v>
      </c>
      <c r="BA23" s="86"/>
      <c r="BB23" s="154">
        <v>0</v>
      </c>
      <c r="BC23" s="85">
        <f>'бюджет 24-26гг'!BE23</f>
        <v>0</v>
      </c>
      <c r="BD23" s="86"/>
      <c r="BE23" s="154">
        <v>0</v>
      </c>
      <c r="BF23" s="85">
        <f>'бюджет 24-26гг'!BH23</f>
        <v>0</v>
      </c>
      <c r="BG23" s="86"/>
      <c r="BH23" s="160">
        <v>0</v>
      </c>
      <c r="BI23" s="84">
        <f t="shared" si="3"/>
        <v>261866.49846999996</v>
      </c>
      <c r="BJ23" s="85">
        <f t="shared" si="4"/>
        <v>45985.81041</v>
      </c>
      <c r="BK23" s="86">
        <f>F23+Y23+AR23</f>
        <v>0</v>
      </c>
      <c r="BL23" s="87">
        <f>BJ23+BK23</f>
        <v>45985.81041</v>
      </c>
      <c r="BM23" s="85">
        <f t="shared" si="5"/>
        <v>46657.92646</v>
      </c>
      <c r="BN23" s="86">
        <f t="shared" si="5"/>
        <v>0</v>
      </c>
      <c r="BO23" s="87">
        <f>BM23+BN23</f>
        <v>46657.92646</v>
      </c>
      <c r="BP23" s="85">
        <f t="shared" si="6"/>
        <v>42305.6904</v>
      </c>
      <c r="BQ23" s="86">
        <f t="shared" si="6"/>
        <v>0</v>
      </c>
      <c r="BR23" s="85">
        <f>BP23+BQ23</f>
        <v>42305.6904</v>
      </c>
      <c r="BS23" s="85">
        <f t="shared" si="7"/>
        <v>42305.6904</v>
      </c>
      <c r="BT23" s="86">
        <f t="shared" si="7"/>
        <v>0</v>
      </c>
      <c r="BU23" s="85">
        <f>BS23+BT23</f>
        <v>42305.6904</v>
      </c>
      <c r="BV23" s="85">
        <f t="shared" si="8"/>
        <v>42305.6904</v>
      </c>
      <c r="BW23" s="86">
        <f t="shared" si="8"/>
        <v>0</v>
      </c>
      <c r="BX23" s="85">
        <f>BV23+BW23</f>
        <v>42305.6904</v>
      </c>
      <c r="BY23" s="85">
        <f t="shared" si="9"/>
        <v>42305.6904</v>
      </c>
      <c r="BZ23" s="86">
        <f t="shared" si="9"/>
        <v>0</v>
      </c>
      <c r="CA23" s="142">
        <f>BY23+BZ23</f>
        <v>42305.6904</v>
      </c>
      <c r="CB23" s="180"/>
    </row>
    <row r="24" spans="1:80" ht="78.75" customHeight="1">
      <c r="A24" s="81" t="s">
        <v>54</v>
      </c>
      <c r="B24" s="88" t="s">
        <v>55</v>
      </c>
      <c r="C24" s="83" t="s">
        <v>30</v>
      </c>
      <c r="D24" s="84">
        <f t="shared" si="0"/>
        <v>6.4</v>
      </c>
      <c r="E24" s="85">
        <f>'бюджет 24-26гг'!G24</f>
        <v>3.2</v>
      </c>
      <c r="F24" s="86"/>
      <c r="G24" s="87">
        <f>E24+F24</f>
        <v>3.2</v>
      </c>
      <c r="H24" s="85">
        <f>'бюджет 24-26гг'!J24</f>
        <v>3.2</v>
      </c>
      <c r="I24" s="86"/>
      <c r="J24" s="87">
        <f>H24+I24</f>
        <v>3.2</v>
      </c>
      <c r="K24" s="85">
        <f>'бюджет 24-26гг'!M24</f>
        <v>0</v>
      </c>
      <c r="L24" s="86"/>
      <c r="M24" s="123">
        <f>K24+L24</f>
        <v>0</v>
      </c>
      <c r="N24" s="85">
        <f>'бюджет 24-26гг'!P24</f>
        <v>0</v>
      </c>
      <c r="O24" s="86"/>
      <c r="P24" s="123">
        <f>N24+O24</f>
        <v>0</v>
      </c>
      <c r="Q24" s="85">
        <f>'бюджет 24-26гг'!S24</f>
        <v>0</v>
      </c>
      <c r="R24" s="86"/>
      <c r="S24" s="123">
        <f>Q24+R24</f>
        <v>0</v>
      </c>
      <c r="T24" s="85">
        <f>'бюджет 24-26гг'!V24</f>
        <v>0</v>
      </c>
      <c r="U24" s="86"/>
      <c r="V24" s="123">
        <f>T24+U24</f>
        <v>0</v>
      </c>
      <c r="W24" s="84">
        <f t="shared" si="1"/>
        <v>153.6</v>
      </c>
      <c r="X24" s="85">
        <f>'бюджет 24-26гг'!Z24</f>
        <v>76.8</v>
      </c>
      <c r="Y24" s="86"/>
      <c r="Z24" s="87">
        <f>X24+Y24</f>
        <v>76.8</v>
      </c>
      <c r="AA24" s="85">
        <f>'бюджет 24-26гг'!AC24</f>
        <v>76.8</v>
      </c>
      <c r="AB24" s="86"/>
      <c r="AC24" s="87">
        <f>AA24+AB24</f>
        <v>76.8</v>
      </c>
      <c r="AD24" s="85">
        <f>'бюджет 24-26гг'!AF24</f>
        <v>0</v>
      </c>
      <c r="AE24" s="86"/>
      <c r="AF24" s="85">
        <f>AD24+AE24</f>
        <v>0</v>
      </c>
      <c r="AG24" s="85">
        <f>'бюджет 24-26гг'!AI24</f>
        <v>0</v>
      </c>
      <c r="AH24" s="86"/>
      <c r="AI24" s="85">
        <f>AG24+AH24</f>
        <v>0</v>
      </c>
      <c r="AJ24" s="85">
        <f>'бюджет 24-26гг'!AL24</f>
        <v>0</v>
      </c>
      <c r="AK24" s="86"/>
      <c r="AL24" s="85">
        <f>AJ24+AK24</f>
        <v>0</v>
      </c>
      <c r="AM24" s="85">
        <f>'бюджет 24-26гг'!AO24</f>
        <v>0</v>
      </c>
      <c r="AN24" s="86"/>
      <c r="AO24" s="142">
        <f>AM24+AN24</f>
        <v>0</v>
      </c>
      <c r="AP24" s="145">
        <f t="shared" si="2"/>
        <v>0</v>
      </c>
      <c r="AQ24" s="85">
        <f>'бюджет 24-26гг'!AS24</f>
        <v>0</v>
      </c>
      <c r="AR24" s="146"/>
      <c r="AS24" s="147">
        <f>AQ24+AR24</f>
        <v>0</v>
      </c>
      <c r="AT24" s="85">
        <f>'бюджет 24-26гг'!AV24</f>
        <v>0</v>
      </c>
      <c r="AU24" s="146"/>
      <c r="AV24" s="147">
        <f>AT24+AU24</f>
        <v>0</v>
      </c>
      <c r="AW24" s="85">
        <f>'бюджет 24-26гг'!AY24</f>
        <v>0</v>
      </c>
      <c r="AX24" s="146"/>
      <c r="AY24" s="155">
        <f>AW24+AX24</f>
        <v>0</v>
      </c>
      <c r="AZ24" s="85">
        <f>'бюджет 24-26гг'!BB24</f>
        <v>0</v>
      </c>
      <c r="BA24" s="146"/>
      <c r="BB24" s="155">
        <v>0</v>
      </c>
      <c r="BC24" s="85">
        <f>'бюджет 24-26гг'!BE24</f>
        <v>0</v>
      </c>
      <c r="BD24" s="146"/>
      <c r="BE24" s="155">
        <v>0</v>
      </c>
      <c r="BF24" s="85">
        <f>'бюджет 24-26гг'!BH24</f>
        <v>0</v>
      </c>
      <c r="BG24" s="146"/>
      <c r="BH24" s="161">
        <v>0</v>
      </c>
      <c r="BI24" s="162">
        <f t="shared" si="3"/>
        <v>160</v>
      </c>
      <c r="BJ24" s="147">
        <f t="shared" si="4"/>
        <v>80</v>
      </c>
      <c r="BK24" s="146">
        <f>F24+Y24+AR24</f>
        <v>0</v>
      </c>
      <c r="BL24" s="163">
        <f>BJ24+BK24</f>
        <v>80</v>
      </c>
      <c r="BM24" s="147">
        <f t="shared" si="5"/>
        <v>80</v>
      </c>
      <c r="BN24" s="146">
        <f t="shared" si="5"/>
        <v>0</v>
      </c>
      <c r="BO24" s="163">
        <f>BM24+BN24</f>
        <v>80</v>
      </c>
      <c r="BP24" s="147">
        <f t="shared" si="6"/>
        <v>0</v>
      </c>
      <c r="BQ24" s="146">
        <f t="shared" si="6"/>
        <v>0</v>
      </c>
      <c r="BR24" s="147">
        <f>BP24+BQ24</f>
        <v>0</v>
      </c>
      <c r="BS24" s="147">
        <f t="shared" si="7"/>
        <v>0</v>
      </c>
      <c r="BT24" s="146">
        <f t="shared" si="7"/>
        <v>0</v>
      </c>
      <c r="BU24" s="147">
        <f>BS24+BT24</f>
        <v>0</v>
      </c>
      <c r="BV24" s="147">
        <f t="shared" si="8"/>
        <v>0</v>
      </c>
      <c r="BW24" s="146">
        <f t="shared" si="8"/>
        <v>0</v>
      </c>
      <c r="BX24" s="147">
        <f>BV24+BW24</f>
        <v>0</v>
      </c>
      <c r="BY24" s="147">
        <f t="shared" si="9"/>
        <v>0</v>
      </c>
      <c r="BZ24" s="146">
        <f t="shared" si="9"/>
        <v>0</v>
      </c>
      <c r="CA24" s="181">
        <f>BY24+BZ24</f>
        <v>0</v>
      </c>
      <c r="CB24" s="180"/>
    </row>
    <row r="25" spans="1:80" ht="15.75" customHeight="1">
      <c r="A25" s="79" t="s">
        <v>34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177"/>
    </row>
    <row r="26" spans="1:80" ht="81.75" customHeight="1">
      <c r="A26" s="81" t="s">
        <v>35</v>
      </c>
      <c r="B26" s="88" t="s">
        <v>36</v>
      </c>
      <c r="C26" s="89" t="s">
        <v>37</v>
      </c>
      <c r="D26" s="90">
        <f t="shared" si="0"/>
        <v>68807.37779</v>
      </c>
      <c r="E26" s="91">
        <f>'бюджет 24-26гг'!G26</f>
        <v>12531.03255</v>
      </c>
      <c r="F26" s="92"/>
      <c r="G26" s="93">
        <f>E26+F26</f>
        <v>12531.03255</v>
      </c>
      <c r="H26" s="91">
        <f>'бюджет 24-26гг'!J26</f>
        <v>12673.24452</v>
      </c>
      <c r="I26" s="92"/>
      <c r="J26" s="93">
        <f>H26+I26</f>
        <v>12673.24452</v>
      </c>
      <c r="K26" s="91">
        <f>'бюджет 24-26гг'!M26</f>
        <v>10900.77518</v>
      </c>
      <c r="L26" s="92"/>
      <c r="M26" s="124">
        <f>K26+L26</f>
        <v>10900.77518</v>
      </c>
      <c r="N26" s="91">
        <f>'бюджет 24-26гг'!P26</f>
        <v>10900.77518</v>
      </c>
      <c r="O26" s="92"/>
      <c r="P26" s="124">
        <f>N26+O26</f>
        <v>10900.77518</v>
      </c>
      <c r="Q26" s="91">
        <f>'бюджет 24-26гг'!S26</f>
        <v>10900.77518</v>
      </c>
      <c r="R26" s="92"/>
      <c r="S26" s="124">
        <f>Q26+R26</f>
        <v>10900.77518</v>
      </c>
      <c r="T26" s="91">
        <f>'бюджет 24-26гг'!V26</f>
        <v>10900.77518</v>
      </c>
      <c r="U26" s="92"/>
      <c r="V26" s="124">
        <f>T26+U26</f>
        <v>10900.77518</v>
      </c>
      <c r="W26" s="90">
        <f t="shared" si="1"/>
        <v>0</v>
      </c>
      <c r="X26" s="91">
        <f>'бюджет 24-26гг'!Z26</f>
        <v>0</v>
      </c>
      <c r="Y26" s="92"/>
      <c r="Z26" s="93">
        <f>X26+Y26</f>
        <v>0</v>
      </c>
      <c r="AA26" s="91">
        <f>'бюджет 24-26гг'!AC26</f>
        <v>0</v>
      </c>
      <c r="AB26" s="92"/>
      <c r="AC26" s="93">
        <f>AA26+AB26</f>
        <v>0</v>
      </c>
      <c r="AD26" s="91">
        <f>'бюджет 24-26гг'!AF26</f>
        <v>0</v>
      </c>
      <c r="AE26" s="92"/>
      <c r="AF26" s="91">
        <f>AD26+AE26</f>
        <v>0</v>
      </c>
      <c r="AG26" s="91">
        <f>'бюджет 24-26гг'!AI26</f>
        <v>0</v>
      </c>
      <c r="AH26" s="92"/>
      <c r="AI26" s="91">
        <v>0</v>
      </c>
      <c r="AJ26" s="91">
        <f>'бюджет 24-26гг'!AL26</f>
        <v>0</v>
      </c>
      <c r="AK26" s="92"/>
      <c r="AL26" s="91">
        <v>0</v>
      </c>
      <c r="AM26" s="91">
        <f>'бюджет 24-26гг'!AO26</f>
        <v>0</v>
      </c>
      <c r="AN26" s="92"/>
      <c r="AO26" s="132">
        <v>0</v>
      </c>
      <c r="AP26" s="148">
        <f t="shared" si="2"/>
        <v>0</v>
      </c>
      <c r="AQ26" s="91">
        <f>'бюджет 24-26гг'!AS26</f>
        <v>0</v>
      </c>
      <c r="AR26" s="92"/>
      <c r="AS26" s="91">
        <f>AQ26+AR26</f>
        <v>0</v>
      </c>
      <c r="AT26" s="91">
        <f>'бюджет 24-26гг'!AV26</f>
        <v>0</v>
      </c>
      <c r="AU26" s="92"/>
      <c r="AV26" s="91">
        <f>AT26+AU26</f>
        <v>0</v>
      </c>
      <c r="AW26" s="91">
        <f>'бюджет 24-26гг'!AY26</f>
        <v>0</v>
      </c>
      <c r="AX26" s="92"/>
      <c r="AY26" s="156">
        <f>AW26+AX26</f>
        <v>0</v>
      </c>
      <c r="AZ26" s="91">
        <f>'бюджет 24-26гг'!BB26</f>
        <v>0</v>
      </c>
      <c r="BA26" s="92"/>
      <c r="BB26" s="156">
        <v>0</v>
      </c>
      <c r="BC26" s="91">
        <f>'бюджет 24-26гг'!BE26</f>
        <v>0</v>
      </c>
      <c r="BD26" s="92"/>
      <c r="BE26" s="156">
        <v>0</v>
      </c>
      <c r="BF26" s="91">
        <f>'бюджет 24-26гг'!BH26</f>
        <v>0</v>
      </c>
      <c r="BG26" s="92"/>
      <c r="BH26" s="164">
        <v>0</v>
      </c>
      <c r="BI26" s="90">
        <f t="shared" si="3"/>
        <v>68807.37779</v>
      </c>
      <c r="BJ26" s="91">
        <f t="shared" si="4"/>
        <v>12531.03255</v>
      </c>
      <c r="BK26" s="92">
        <f t="shared" si="4"/>
        <v>0</v>
      </c>
      <c r="BL26" s="93">
        <f>BJ26+BK26</f>
        <v>12531.03255</v>
      </c>
      <c r="BM26" s="91">
        <f t="shared" si="5"/>
        <v>12673.24452</v>
      </c>
      <c r="BN26" s="92">
        <f t="shared" si="5"/>
        <v>0</v>
      </c>
      <c r="BO26" s="93">
        <f>BM26+BN26</f>
        <v>12673.24452</v>
      </c>
      <c r="BP26" s="91">
        <f t="shared" si="6"/>
        <v>10900.77518</v>
      </c>
      <c r="BQ26" s="92">
        <f t="shared" si="6"/>
        <v>0</v>
      </c>
      <c r="BR26" s="91">
        <f>BP26+BQ26</f>
        <v>10900.77518</v>
      </c>
      <c r="BS26" s="91">
        <f t="shared" si="7"/>
        <v>10900.77518</v>
      </c>
      <c r="BT26" s="92">
        <f t="shared" si="7"/>
        <v>0</v>
      </c>
      <c r="BU26" s="91">
        <f>BS26+BT26</f>
        <v>10900.77518</v>
      </c>
      <c r="BV26" s="91">
        <f t="shared" si="8"/>
        <v>10900.77518</v>
      </c>
      <c r="BW26" s="92">
        <f t="shared" si="8"/>
        <v>0</v>
      </c>
      <c r="BX26" s="91">
        <f>BV26+BW26</f>
        <v>10900.77518</v>
      </c>
      <c r="BY26" s="91">
        <f t="shared" si="9"/>
        <v>10900.77518</v>
      </c>
      <c r="BZ26" s="92">
        <f t="shared" si="9"/>
        <v>0</v>
      </c>
      <c r="CA26" s="132">
        <f>BY26+BZ26</f>
        <v>10900.77518</v>
      </c>
      <c r="CB26" s="182"/>
    </row>
    <row r="27" spans="1:80" s="9" customFormat="1" ht="75" customHeight="1">
      <c r="A27" s="94"/>
      <c r="B27" s="95" t="s">
        <v>38</v>
      </c>
      <c r="C27" s="96"/>
      <c r="D27" s="90">
        <f>D22+D23+D26+D24</f>
        <v>467383.53249</v>
      </c>
      <c r="E27" s="97">
        <f>E22+E23+E26</f>
        <v>85100.28462</v>
      </c>
      <c r="F27" s="97">
        <f aca="true" t="shared" si="10" ref="F27:BI27">F22+F23+F26+F24</f>
        <v>0</v>
      </c>
      <c r="G27" s="98">
        <f t="shared" si="10"/>
        <v>85103.48462</v>
      </c>
      <c r="H27" s="97">
        <f t="shared" si="10"/>
        <v>86499.06079</v>
      </c>
      <c r="I27" s="97">
        <f t="shared" si="10"/>
        <v>0</v>
      </c>
      <c r="J27" s="98">
        <f t="shared" si="10"/>
        <v>86499.06079</v>
      </c>
      <c r="K27" s="97">
        <f t="shared" si="10"/>
        <v>73945.24677</v>
      </c>
      <c r="L27" s="97">
        <f t="shared" si="10"/>
        <v>0</v>
      </c>
      <c r="M27" s="97">
        <f t="shared" si="10"/>
        <v>73945.24677</v>
      </c>
      <c r="N27" s="97">
        <f t="shared" si="10"/>
        <v>73945.24677</v>
      </c>
      <c r="O27" s="97">
        <f t="shared" si="10"/>
        <v>0</v>
      </c>
      <c r="P27" s="97">
        <f t="shared" si="10"/>
        <v>73945.24677</v>
      </c>
      <c r="Q27" s="97">
        <f t="shared" si="10"/>
        <v>73945.24677</v>
      </c>
      <c r="R27" s="97">
        <f t="shared" si="10"/>
        <v>0</v>
      </c>
      <c r="S27" s="97">
        <f t="shared" si="10"/>
        <v>73945.24677</v>
      </c>
      <c r="T27" s="97">
        <f t="shared" si="10"/>
        <v>73945.24677</v>
      </c>
      <c r="U27" s="97">
        <f t="shared" si="10"/>
        <v>0</v>
      </c>
      <c r="V27" s="131">
        <f t="shared" si="10"/>
        <v>73945.24677</v>
      </c>
      <c r="W27" s="90">
        <f t="shared" si="10"/>
        <v>153.6</v>
      </c>
      <c r="X27" s="97">
        <f t="shared" si="10"/>
        <v>76.8</v>
      </c>
      <c r="Y27" s="97">
        <f t="shared" si="10"/>
        <v>0</v>
      </c>
      <c r="Z27" s="98">
        <f t="shared" si="10"/>
        <v>76.8</v>
      </c>
      <c r="AA27" s="97">
        <f t="shared" si="10"/>
        <v>76.8</v>
      </c>
      <c r="AB27" s="97">
        <f t="shared" si="10"/>
        <v>0</v>
      </c>
      <c r="AC27" s="98">
        <f t="shared" si="10"/>
        <v>76.8</v>
      </c>
      <c r="AD27" s="97">
        <f t="shared" si="10"/>
        <v>0</v>
      </c>
      <c r="AE27" s="97">
        <f t="shared" si="10"/>
        <v>0</v>
      </c>
      <c r="AF27" s="97">
        <f t="shared" si="10"/>
        <v>0</v>
      </c>
      <c r="AG27" s="97">
        <f t="shared" si="10"/>
        <v>0</v>
      </c>
      <c r="AH27" s="97">
        <f t="shared" si="10"/>
        <v>0</v>
      </c>
      <c r="AI27" s="97">
        <f t="shared" si="10"/>
        <v>0</v>
      </c>
      <c r="AJ27" s="97">
        <f t="shared" si="10"/>
        <v>0</v>
      </c>
      <c r="AK27" s="97">
        <f t="shared" si="10"/>
        <v>0</v>
      </c>
      <c r="AL27" s="97">
        <f t="shared" si="10"/>
        <v>0</v>
      </c>
      <c r="AM27" s="97">
        <f t="shared" si="10"/>
        <v>0</v>
      </c>
      <c r="AN27" s="97">
        <f t="shared" si="10"/>
        <v>0</v>
      </c>
      <c r="AO27" s="131">
        <f t="shared" si="10"/>
        <v>0</v>
      </c>
      <c r="AP27" s="90">
        <f t="shared" si="10"/>
        <v>0</v>
      </c>
      <c r="AQ27" s="97">
        <f t="shared" si="10"/>
        <v>0</v>
      </c>
      <c r="AR27" s="97">
        <f t="shared" si="10"/>
        <v>0</v>
      </c>
      <c r="AS27" s="97">
        <f t="shared" si="10"/>
        <v>0</v>
      </c>
      <c r="AT27" s="97">
        <f t="shared" si="10"/>
        <v>0</v>
      </c>
      <c r="AU27" s="97">
        <f t="shared" si="10"/>
        <v>0</v>
      </c>
      <c r="AV27" s="97">
        <f t="shared" si="10"/>
        <v>0</v>
      </c>
      <c r="AW27" s="97">
        <f t="shared" si="10"/>
        <v>0</v>
      </c>
      <c r="AX27" s="97">
        <f t="shared" si="10"/>
        <v>0</v>
      </c>
      <c r="AY27" s="97">
        <f t="shared" si="10"/>
        <v>0</v>
      </c>
      <c r="AZ27" s="97">
        <f t="shared" si="10"/>
        <v>0</v>
      </c>
      <c r="BA27" s="97">
        <f t="shared" si="10"/>
        <v>0</v>
      </c>
      <c r="BB27" s="97">
        <f t="shared" si="10"/>
        <v>0</v>
      </c>
      <c r="BC27" s="97">
        <f t="shared" si="10"/>
        <v>0</v>
      </c>
      <c r="BD27" s="97">
        <f t="shared" si="10"/>
        <v>0</v>
      </c>
      <c r="BE27" s="97">
        <f t="shared" si="10"/>
        <v>0</v>
      </c>
      <c r="BF27" s="97">
        <f t="shared" si="10"/>
        <v>0</v>
      </c>
      <c r="BG27" s="97">
        <f t="shared" si="10"/>
        <v>0</v>
      </c>
      <c r="BH27" s="131">
        <f t="shared" si="10"/>
        <v>0</v>
      </c>
      <c r="BI27" s="90">
        <f t="shared" si="10"/>
        <v>467537.13249</v>
      </c>
      <c r="BJ27" s="97">
        <f aca="true" t="shared" si="11" ref="BJ27:CA27">BJ22+BJ23+BJ26+BJ24</f>
        <v>85180.28462</v>
      </c>
      <c r="BK27" s="97">
        <f t="shared" si="11"/>
        <v>0</v>
      </c>
      <c r="BL27" s="98">
        <f t="shared" si="11"/>
        <v>85180.28462</v>
      </c>
      <c r="BM27" s="97">
        <f t="shared" si="11"/>
        <v>86575.86079</v>
      </c>
      <c r="BN27" s="97">
        <f t="shared" si="11"/>
        <v>0</v>
      </c>
      <c r="BO27" s="98">
        <f t="shared" si="11"/>
        <v>86575.86079</v>
      </c>
      <c r="BP27" s="97">
        <f t="shared" si="11"/>
        <v>73945.24677</v>
      </c>
      <c r="BQ27" s="97">
        <f t="shared" si="11"/>
        <v>0</v>
      </c>
      <c r="BR27" s="97">
        <f t="shared" si="11"/>
        <v>73945.24677</v>
      </c>
      <c r="BS27" s="97">
        <f t="shared" si="11"/>
        <v>73945.24677</v>
      </c>
      <c r="BT27" s="97">
        <f t="shared" si="11"/>
        <v>0</v>
      </c>
      <c r="BU27" s="97">
        <f t="shared" si="11"/>
        <v>73945.24677</v>
      </c>
      <c r="BV27" s="97">
        <f t="shared" si="11"/>
        <v>73945.24677</v>
      </c>
      <c r="BW27" s="97">
        <f t="shared" si="11"/>
        <v>0</v>
      </c>
      <c r="BX27" s="97">
        <f t="shared" si="11"/>
        <v>73945.24677</v>
      </c>
      <c r="BY27" s="97">
        <f t="shared" si="11"/>
        <v>73945.24677</v>
      </c>
      <c r="BZ27" s="97">
        <f t="shared" si="11"/>
        <v>0</v>
      </c>
      <c r="CA27" s="131">
        <f t="shared" si="11"/>
        <v>73945.24677</v>
      </c>
      <c r="CB27" s="183"/>
    </row>
    <row r="28" spans="1:80" s="9" customFormat="1" ht="15.75" customHeight="1">
      <c r="A28" s="99" t="s">
        <v>39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84"/>
      <c r="CB28" s="185"/>
    </row>
    <row r="29" spans="1:80" s="9" customFormat="1" ht="12" customHeight="1">
      <c r="A29" s="101" t="s">
        <v>40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86"/>
      <c r="CB29" s="185"/>
    </row>
    <row r="30" spans="1:80" s="9" customFormat="1" ht="72" customHeight="1">
      <c r="A30" s="103" t="s">
        <v>28</v>
      </c>
      <c r="B30" s="104" t="s">
        <v>41</v>
      </c>
      <c r="C30" s="105" t="s">
        <v>42</v>
      </c>
      <c r="D30" s="84">
        <f>G30+J30+M30+P30+S30+V30</f>
        <v>50714.25547</v>
      </c>
      <c r="E30" s="85">
        <f>'бюджет 24-26гг'!G30</f>
        <v>9094.58465</v>
      </c>
      <c r="F30" s="86">
        <v>8.33073</v>
      </c>
      <c r="G30" s="87">
        <f>E30+F30</f>
        <v>9102.91538</v>
      </c>
      <c r="H30" s="85">
        <f>'бюджет 24-26гг'!J30</f>
        <v>9389.63921</v>
      </c>
      <c r="I30" s="86"/>
      <c r="J30" s="87">
        <f>H30+I30</f>
        <v>9389.63921</v>
      </c>
      <c r="K30" s="85">
        <f>'бюджет 24-26гг'!M30</f>
        <v>8055.42522</v>
      </c>
      <c r="L30" s="86"/>
      <c r="M30" s="123">
        <f>K30+L30</f>
        <v>8055.42522</v>
      </c>
      <c r="N30" s="85">
        <f>'бюджет 24-26гг'!P30</f>
        <v>8055.42522</v>
      </c>
      <c r="O30" s="86"/>
      <c r="P30" s="123">
        <f>N30+O30</f>
        <v>8055.42522</v>
      </c>
      <c r="Q30" s="85">
        <f>'бюджет 24-26гг'!S30</f>
        <v>8055.42522</v>
      </c>
      <c r="R30" s="86"/>
      <c r="S30" s="123">
        <f>Q30+R30</f>
        <v>8055.42522</v>
      </c>
      <c r="T30" s="85">
        <f>'бюджет 24-26гг'!V30</f>
        <v>8055.42522</v>
      </c>
      <c r="U30" s="86"/>
      <c r="V30" s="123">
        <f>T30+U30</f>
        <v>8055.42522</v>
      </c>
      <c r="W30" s="84">
        <f>Z30+AC30+AF30+AI30+AL30+AO30</f>
        <v>696</v>
      </c>
      <c r="X30" s="85">
        <f>'бюджет 24-26гг'!Z30</f>
        <v>132</v>
      </c>
      <c r="Y30" s="86"/>
      <c r="Z30" s="135">
        <f>X30+Y30</f>
        <v>132</v>
      </c>
      <c r="AA30" s="85">
        <f>'бюджет 24-26гг'!AC30</f>
        <v>132</v>
      </c>
      <c r="AB30" s="86"/>
      <c r="AC30" s="135">
        <f>AA30+AB30</f>
        <v>132</v>
      </c>
      <c r="AD30" s="109">
        <f>'бюджет 24-26гг'!AF30</f>
        <v>108</v>
      </c>
      <c r="AE30" s="86"/>
      <c r="AF30" s="123">
        <f>AD30+AE30</f>
        <v>108</v>
      </c>
      <c r="AG30" s="85">
        <f>'бюджет 24-26гг'!AI30</f>
        <v>108</v>
      </c>
      <c r="AH30" s="86"/>
      <c r="AI30" s="123">
        <f>AG30+AH30</f>
        <v>108</v>
      </c>
      <c r="AJ30" s="85">
        <f>'бюджет 24-26гг'!AL30</f>
        <v>108</v>
      </c>
      <c r="AK30" s="86"/>
      <c r="AL30" s="123">
        <f>AJ30+AK30</f>
        <v>108</v>
      </c>
      <c r="AM30" s="85">
        <f>'бюджет 24-26гг'!AO30</f>
        <v>108</v>
      </c>
      <c r="AN30" s="86"/>
      <c r="AO30" s="123">
        <f>AM30+AN30</f>
        <v>108</v>
      </c>
      <c r="AP30" s="149">
        <f>AS30+AV30+AY30+BB30+BE30+BH30</f>
        <v>0</v>
      </c>
      <c r="AQ30" s="150">
        <f>'бюджет 24-26гг'!AS26</f>
        <v>0</v>
      </c>
      <c r="AR30" s="151"/>
      <c r="AS30" s="150">
        <f>AQ30+AR30</f>
        <v>0</v>
      </c>
      <c r="AT30" s="150">
        <f>'бюджет 24-26гг'!AV30</f>
        <v>0</v>
      </c>
      <c r="AU30" s="151"/>
      <c r="AV30" s="150">
        <f>AT30+AU30</f>
        <v>0</v>
      </c>
      <c r="AW30" s="150">
        <f>'бюджет 24-26гг'!AY30</f>
        <v>0</v>
      </c>
      <c r="AX30" s="151"/>
      <c r="AY30" s="150">
        <f>AW30+AX30</f>
        <v>0</v>
      </c>
      <c r="AZ30" s="85">
        <f>'бюджет 24-26гг'!BB30</f>
        <v>0</v>
      </c>
      <c r="BA30" s="151"/>
      <c r="BB30" s="150">
        <f>AZ30+BA30</f>
        <v>0</v>
      </c>
      <c r="BC30" s="85">
        <f>'бюджет 24-26гг'!BE30</f>
        <v>0</v>
      </c>
      <c r="BD30" s="151"/>
      <c r="BE30" s="150">
        <f>BC30+BD30</f>
        <v>0</v>
      </c>
      <c r="BF30" s="85">
        <f>'бюджет 24-26гг'!BH30</f>
        <v>0</v>
      </c>
      <c r="BG30" s="151"/>
      <c r="BH30" s="150">
        <f>BF30+BG30</f>
        <v>0</v>
      </c>
      <c r="BI30" s="149">
        <f>BL30+BO30+BR30+BU30+BX30+CA30</f>
        <v>51410.25547</v>
      </c>
      <c r="BJ30" s="85">
        <f>E30+X30+AQ30</f>
        <v>9226.58465</v>
      </c>
      <c r="BK30" s="86">
        <f>F30+Y30+AR30</f>
        <v>8.33073</v>
      </c>
      <c r="BL30" s="87">
        <f>BJ30+BK30</f>
        <v>9234.91538</v>
      </c>
      <c r="BM30" s="85">
        <f>H30+AA30</f>
        <v>9521.63921</v>
      </c>
      <c r="BN30" s="110">
        <f>I30+AB30</f>
        <v>0</v>
      </c>
      <c r="BO30" s="87">
        <f>BM30+BN30</f>
        <v>9521.63921</v>
      </c>
      <c r="BP30" s="85">
        <f>K30+AD30+AW30</f>
        <v>8163.42522</v>
      </c>
      <c r="BQ30" s="110">
        <f>L30+AE30+AX30</f>
        <v>0</v>
      </c>
      <c r="BR30" s="109">
        <f>BP30+BQ30</f>
        <v>8163.42522</v>
      </c>
      <c r="BS30" s="85">
        <f>N30+AG30+AZ30</f>
        <v>8163.42522</v>
      </c>
      <c r="BT30" s="110">
        <f>O30+AH30+BA30</f>
        <v>0</v>
      </c>
      <c r="BU30" s="109">
        <f>BS30+BT30</f>
        <v>8163.42522</v>
      </c>
      <c r="BV30" s="85">
        <f>Q30+AJ30+BC30</f>
        <v>8163.42522</v>
      </c>
      <c r="BW30" s="110">
        <f>R30+AK30+BD30</f>
        <v>0</v>
      </c>
      <c r="BX30" s="109">
        <f>BV30+BW30</f>
        <v>8163.42522</v>
      </c>
      <c r="BY30" s="85">
        <f>T30+AM30+BF30</f>
        <v>8163.42522</v>
      </c>
      <c r="BZ30" s="110">
        <f>U30+AN30+BG30</f>
        <v>0</v>
      </c>
      <c r="CA30" s="142">
        <f>BY30+BZ30</f>
        <v>8163.42522</v>
      </c>
      <c r="CB30" s="182" t="s">
        <v>64</v>
      </c>
    </row>
    <row r="31" spans="1:80" s="9" customFormat="1" ht="75" customHeight="1">
      <c r="A31" s="106" t="s">
        <v>43</v>
      </c>
      <c r="B31" s="107" t="s">
        <v>56</v>
      </c>
      <c r="C31" s="108" t="s">
        <v>45</v>
      </c>
      <c r="D31" s="84">
        <f>G31+J31+M31+P31+S31+V31</f>
        <v>0</v>
      </c>
      <c r="E31" s="109">
        <f>'бюджет 24-26гг'!G31</f>
        <v>0</v>
      </c>
      <c r="F31" s="110"/>
      <c r="G31" s="111">
        <v>0</v>
      </c>
      <c r="H31" s="109">
        <f>'бюджет 24-26гг'!J31</f>
        <v>0</v>
      </c>
      <c r="I31" s="110"/>
      <c r="J31" s="111">
        <v>0</v>
      </c>
      <c r="K31" s="109">
        <f>'бюджет 24-26гг'!M31</f>
        <v>0</v>
      </c>
      <c r="L31" s="110"/>
      <c r="M31" s="125">
        <f>K31+L31</f>
        <v>0</v>
      </c>
      <c r="N31" s="109">
        <f>'бюджет 24-26гг'!P31</f>
        <v>0</v>
      </c>
      <c r="O31" s="110"/>
      <c r="P31" s="125">
        <f>N31+O31</f>
        <v>0</v>
      </c>
      <c r="Q31" s="109">
        <f>'бюджет 24-26гг'!S31</f>
        <v>0</v>
      </c>
      <c r="R31" s="110"/>
      <c r="S31" s="125">
        <f>Q31+R31</f>
        <v>0</v>
      </c>
      <c r="T31" s="109">
        <f>'бюджет 24-26гг'!V31</f>
        <v>0</v>
      </c>
      <c r="U31" s="110"/>
      <c r="V31" s="125">
        <f>T31+U31</f>
        <v>0</v>
      </c>
      <c r="W31" s="84">
        <f>Z31+AC31+AF31+AI31+AL31+AO31</f>
        <v>696</v>
      </c>
      <c r="X31" s="85">
        <f>'бюджет 24-26гг'!Z31</f>
        <v>132</v>
      </c>
      <c r="Y31" s="110"/>
      <c r="Z31" s="135">
        <f>X31+Y31</f>
        <v>132</v>
      </c>
      <c r="AA31" s="85">
        <f>'бюджет 24-26гг'!AC31</f>
        <v>132</v>
      </c>
      <c r="AB31" s="110"/>
      <c r="AC31" s="135">
        <f>AA31+AB31</f>
        <v>132</v>
      </c>
      <c r="AD31" s="109">
        <f>'бюджет 24-26гг'!AF31</f>
        <v>108</v>
      </c>
      <c r="AE31" s="110"/>
      <c r="AF31" s="123">
        <f>AD31+AE31</f>
        <v>108</v>
      </c>
      <c r="AG31" s="85">
        <f>'бюджет 24-26гг'!AI31</f>
        <v>108</v>
      </c>
      <c r="AH31" s="110"/>
      <c r="AI31" s="123">
        <f>AG31+AH31</f>
        <v>108</v>
      </c>
      <c r="AJ31" s="85">
        <f>'бюджет 24-26гг'!AL31</f>
        <v>108</v>
      </c>
      <c r="AK31" s="110"/>
      <c r="AL31" s="123">
        <f>AJ31+AK31</f>
        <v>108</v>
      </c>
      <c r="AM31" s="85">
        <f>'бюджет 24-26гг'!AO31</f>
        <v>108</v>
      </c>
      <c r="AN31" s="110"/>
      <c r="AO31" s="123">
        <f>AM31+AN31</f>
        <v>108</v>
      </c>
      <c r="AP31" s="145">
        <f>AS31+AV31+AY31+BB31+BE31+BH31</f>
        <v>0</v>
      </c>
      <c r="AQ31" s="147">
        <f>'бюджет 24-26гг'!AS27</f>
        <v>0</v>
      </c>
      <c r="AR31" s="110"/>
      <c r="AS31" s="109">
        <v>0</v>
      </c>
      <c r="AT31" s="147">
        <f>'бюджет 24-26гг'!AV31</f>
        <v>0</v>
      </c>
      <c r="AU31" s="110"/>
      <c r="AV31" s="109">
        <v>0</v>
      </c>
      <c r="AW31" s="147">
        <f>'бюджет 24-26гг'!AY31</f>
        <v>0</v>
      </c>
      <c r="AX31" s="110"/>
      <c r="AY31" s="109">
        <v>0</v>
      </c>
      <c r="AZ31" s="85">
        <f>'бюджет 24-26гг'!BB31</f>
        <v>0</v>
      </c>
      <c r="BA31" s="110"/>
      <c r="BB31" s="109">
        <v>0</v>
      </c>
      <c r="BC31" s="85">
        <f>'бюджет 24-26гг'!BE31</f>
        <v>0</v>
      </c>
      <c r="BD31" s="110"/>
      <c r="BE31" s="109">
        <v>0</v>
      </c>
      <c r="BF31" s="85">
        <f>'бюджет 24-26гг'!BH31</f>
        <v>0</v>
      </c>
      <c r="BG31" s="110"/>
      <c r="BH31" s="109">
        <v>0</v>
      </c>
      <c r="BI31" s="149">
        <f>BL31+BO31+BR31+BU31+BX31+CA31</f>
        <v>696</v>
      </c>
      <c r="BJ31" s="109">
        <f>E31+X31+AQ31</f>
        <v>132</v>
      </c>
      <c r="BK31" s="110">
        <f>F31+Y31+AR31</f>
        <v>0</v>
      </c>
      <c r="BL31" s="111">
        <f>BJ31+BK31</f>
        <v>132</v>
      </c>
      <c r="BM31" s="109">
        <f>H31+AA31</f>
        <v>132</v>
      </c>
      <c r="BN31" s="110">
        <f>I31+AB31</f>
        <v>0</v>
      </c>
      <c r="BO31" s="111">
        <f>BM31+BN31</f>
        <v>132</v>
      </c>
      <c r="BP31" s="85">
        <f>K31+AD31+AW31</f>
        <v>108</v>
      </c>
      <c r="BQ31" s="110">
        <f>L31+AE31+AX31</f>
        <v>0</v>
      </c>
      <c r="BR31" s="109">
        <f>BP31+BQ31</f>
        <v>108</v>
      </c>
      <c r="BS31" s="85">
        <f>N31+AG31+AZ31</f>
        <v>108</v>
      </c>
      <c r="BT31" s="110">
        <f>O31+AH31+BA31</f>
        <v>0</v>
      </c>
      <c r="BU31" s="109">
        <f>BS31+BT31</f>
        <v>108</v>
      </c>
      <c r="BV31" s="85">
        <f>Q31+AJ31+BC31</f>
        <v>108</v>
      </c>
      <c r="BW31" s="110">
        <f>R31+AK31+BD31</f>
        <v>0</v>
      </c>
      <c r="BX31" s="109">
        <f>BV31+BW31</f>
        <v>108</v>
      </c>
      <c r="BY31" s="85">
        <f>T31+AM31+BF31</f>
        <v>108</v>
      </c>
      <c r="BZ31" s="110">
        <f>U31+AN31+BG31</f>
        <v>0</v>
      </c>
      <c r="CA31" s="142">
        <f>BY31+BZ31</f>
        <v>108</v>
      </c>
      <c r="CB31" s="187"/>
    </row>
    <row r="32" spans="1:80" s="9" customFormat="1" ht="12" customHeight="1">
      <c r="A32" s="101" t="s">
        <v>57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86"/>
      <c r="CB32" s="188"/>
    </row>
    <row r="33" spans="1:80" s="9" customFormat="1" ht="75" customHeight="1">
      <c r="A33" s="112" t="s">
        <v>35</v>
      </c>
      <c r="B33" s="113" t="s">
        <v>58</v>
      </c>
      <c r="C33" s="114" t="s">
        <v>59</v>
      </c>
      <c r="D33" s="90">
        <f>G33+J33+M33+P33+S33+V33</f>
        <v>0</v>
      </c>
      <c r="E33" s="91">
        <f>'бюджет 24-26гг'!G33</f>
        <v>8.33073</v>
      </c>
      <c r="F33" s="92">
        <v>-8.33073</v>
      </c>
      <c r="G33" s="93">
        <f>E33+F33</f>
        <v>0</v>
      </c>
      <c r="H33" s="91">
        <f>'бюджет 24-26гг'!J33</f>
        <v>0</v>
      </c>
      <c r="I33" s="92"/>
      <c r="J33" s="93">
        <f>H33+I33</f>
        <v>0</v>
      </c>
      <c r="K33" s="91">
        <f>'бюджет 24-26гг'!M33</f>
        <v>0</v>
      </c>
      <c r="L33" s="92"/>
      <c r="M33" s="124">
        <f>K33+L33</f>
        <v>0</v>
      </c>
      <c r="N33" s="91">
        <f>'бюджет 24-26гг'!P33</f>
        <v>0</v>
      </c>
      <c r="O33" s="92"/>
      <c r="P33" s="124">
        <f>N33+O33</f>
        <v>0</v>
      </c>
      <c r="Q33" s="91">
        <f>'бюджет 24-26гг'!S33</f>
        <v>0</v>
      </c>
      <c r="R33" s="92"/>
      <c r="S33" s="124">
        <f>Q33+R33</f>
        <v>0</v>
      </c>
      <c r="T33" s="91">
        <f>'бюджет 24-26гг'!V33</f>
        <v>0</v>
      </c>
      <c r="U33" s="92"/>
      <c r="V33" s="132">
        <f>T33+U33</f>
        <v>0</v>
      </c>
      <c r="W33" s="133">
        <f>Z33+AC33+AF33+AI33+AL33+AO33</f>
        <v>0</v>
      </c>
      <c r="X33" s="134">
        <f>'бюджет 24-26гг'!Z33</f>
        <v>824.7419</v>
      </c>
      <c r="Y33" s="136">
        <v>-824.7419</v>
      </c>
      <c r="Z33" s="137">
        <f>X33+Y33</f>
        <v>0</v>
      </c>
      <c r="AA33" s="134">
        <f>'бюджет 24-26гг'!AC33</f>
        <v>0</v>
      </c>
      <c r="AB33" s="136"/>
      <c r="AC33" s="137">
        <f>AA33+AB33</f>
        <v>0</v>
      </c>
      <c r="AD33" s="134">
        <f>'бюджет 24-26гг'!AF33</f>
        <v>0</v>
      </c>
      <c r="AE33" s="136"/>
      <c r="AF33" s="138">
        <f>AD33+AE33</f>
        <v>0</v>
      </c>
      <c r="AG33" s="134">
        <f>'бюджет 24-26гг'!AI33</f>
        <v>0</v>
      </c>
      <c r="AH33" s="136"/>
      <c r="AI33" s="138">
        <f>AG33+AH33</f>
        <v>0</v>
      </c>
      <c r="AJ33" s="134">
        <f>'бюджет 24-26гг'!AL33</f>
        <v>0</v>
      </c>
      <c r="AK33" s="136"/>
      <c r="AL33" s="138">
        <f>AJ33+AK33</f>
        <v>0</v>
      </c>
      <c r="AM33" s="134">
        <f>'бюджет 24-26гг'!AO33</f>
        <v>0</v>
      </c>
      <c r="AN33" s="136"/>
      <c r="AO33" s="138">
        <f>AM33+AN33</f>
        <v>0</v>
      </c>
      <c r="AP33" s="152">
        <f>AS33+AV33+AY33+BB33+BE33+BH33</f>
        <v>0</v>
      </c>
      <c r="AQ33" s="134">
        <f>'бюджет 24-26гг'!AS33</f>
        <v>0</v>
      </c>
      <c r="AR33" s="136"/>
      <c r="AS33" s="134">
        <f>AQ33+AR33</f>
        <v>0</v>
      </c>
      <c r="AT33" s="134">
        <f>'бюджет 24-26гг'!AV33</f>
        <v>0</v>
      </c>
      <c r="AU33" s="136"/>
      <c r="AV33" s="134">
        <f>AT33+AU33</f>
        <v>0</v>
      </c>
      <c r="AW33" s="134">
        <f>'бюджет 24-26гг'!AY33</f>
        <v>0</v>
      </c>
      <c r="AX33" s="136"/>
      <c r="AY33" s="134">
        <f>AW33+AX33</f>
        <v>0</v>
      </c>
      <c r="AZ33" s="134">
        <f>'бюджет 24-26гг'!BB33</f>
        <v>0</v>
      </c>
      <c r="BA33" s="136"/>
      <c r="BB33" s="134">
        <f>AZ33+BA33</f>
        <v>0</v>
      </c>
      <c r="BC33" s="134">
        <f>'бюджет 24-26гг'!BE33</f>
        <v>0</v>
      </c>
      <c r="BD33" s="136"/>
      <c r="BE33" s="134">
        <f>BC33+BD33</f>
        <v>0</v>
      </c>
      <c r="BF33" s="134">
        <f>'бюджет 24-26гг'!BH33</f>
        <v>0</v>
      </c>
      <c r="BG33" s="136"/>
      <c r="BH33" s="134">
        <f>BF33+BG33</f>
        <v>0</v>
      </c>
      <c r="BI33" s="149">
        <f>BL33+BO33+BR33+BU33+BX33+CA33</f>
        <v>0</v>
      </c>
      <c r="BJ33" s="134">
        <f>E33+X33+AQ33</f>
        <v>833.07263</v>
      </c>
      <c r="BK33" s="92">
        <f aca="true" t="shared" si="12" ref="BK33:CA33">F33+Y33+AR33</f>
        <v>-833.07263</v>
      </c>
      <c r="BL33" s="159">
        <f t="shared" si="12"/>
        <v>0</v>
      </c>
      <c r="BM33" s="134">
        <f t="shared" si="12"/>
        <v>0</v>
      </c>
      <c r="BN33" s="136">
        <f t="shared" si="12"/>
        <v>0</v>
      </c>
      <c r="BO33" s="159">
        <f t="shared" si="12"/>
        <v>0</v>
      </c>
      <c r="BP33" s="134">
        <f t="shared" si="12"/>
        <v>0</v>
      </c>
      <c r="BQ33" s="136">
        <f t="shared" si="12"/>
        <v>0</v>
      </c>
      <c r="BR33" s="134">
        <f t="shared" si="12"/>
        <v>0</v>
      </c>
      <c r="BS33" s="134">
        <f t="shared" si="12"/>
        <v>0</v>
      </c>
      <c r="BT33" s="136">
        <f t="shared" si="12"/>
        <v>0</v>
      </c>
      <c r="BU33" s="134">
        <f t="shared" si="12"/>
        <v>0</v>
      </c>
      <c r="BV33" s="134">
        <f t="shared" si="12"/>
        <v>0</v>
      </c>
      <c r="BW33" s="136">
        <f t="shared" si="12"/>
        <v>0</v>
      </c>
      <c r="BX33" s="134">
        <f t="shared" si="12"/>
        <v>0</v>
      </c>
      <c r="BY33" s="134">
        <f t="shared" si="12"/>
        <v>0</v>
      </c>
      <c r="BZ33" s="136">
        <f t="shared" si="12"/>
        <v>0</v>
      </c>
      <c r="CA33" s="178">
        <f t="shared" si="12"/>
        <v>0</v>
      </c>
      <c r="CB33" s="189" t="s">
        <v>65</v>
      </c>
    </row>
    <row r="34" spans="1:80" s="9" customFormat="1" ht="69" customHeight="1">
      <c r="A34" s="94"/>
      <c r="B34" s="95" t="s">
        <v>38</v>
      </c>
      <c r="C34" s="115"/>
      <c r="D34" s="90">
        <f>G34+J34+M34+P34+S34+V34</f>
        <v>50714.25547</v>
      </c>
      <c r="E34" s="116">
        <f aca="true" t="shared" si="13" ref="E34:H34">E30+E31</f>
        <v>9094.58465</v>
      </c>
      <c r="F34" s="116">
        <f>F30+F31+F33</f>
        <v>0</v>
      </c>
      <c r="G34" s="117">
        <f>G30+G31+G33</f>
        <v>9102.91538</v>
      </c>
      <c r="H34" s="116">
        <f t="shared" si="13"/>
        <v>9389.63921</v>
      </c>
      <c r="I34" s="116">
        <f>I30+I31+I33</f>
        <v>0</v>
      </c>
      <c r="J34" s="117">
        <f>J30+J31+J33</f>
        <v>9389.63921</v>
      </c>
      <c r="K34" s="116">
        <f>K30+K31+K33</f>
        <v>8055.42522</v>
      </c>
      <c r="L34" s="116">
        <f aca="true" t="shared" si="14" ref="L34:V34">L30+L31+L33</f>
        <v>0</v>
      </c>
      <c r="M34" s="116">
        <f t="shared" si="14"/>
        <v>8055.42522</v>
      </c>
      <c r="N34" s="116">
        <f t="shared" si="14"/>
        <v>8055.42522</v>
      </c>
      <c r="O34" s="116">
        <f t="shared" si="14"/>
        <v>0</v>
      </c>
      <c r="P34" s="116">
        <f t="shared" si="14"/>
        <v>8055.42522</v>
      </c>
      <c r="Q34" s="116">
        <f t="shared" si="14"/>
        <v>8055.42522</v>
      </c>
      <c r="R34" s="116">
        <f t="shared" si="14"/>
        <v>0</v>
      </c>
      <c r="S34" s="116">
        <f t="shared" si="14"/>
        <v>8055.42522</v>
      </c>
      <c r="T34" s="116">
        <f t="shared" si="14"/>
        <v>8055.42522</v>
      </c>
      <c r="U34" s="116">
        <f t="shared" si="14"/>
        <v>0</v>
      </c>
      <c r="V34" s="116">
        <f t="shared" si="14"/>
        <v>8055.42522</v>
      </c>
      <c r="W34" s="90">
        <f>Z34+AC34+AF34+AI34+AL34+AO34</f>
        <v>696</v>
      </c>
      <c r="X34" s="97">
        <f aca="true" t="shared" si="15" ref="X34:AO34">X30+X33</f>
        <v>956.7419</v>
      </c>
      <c r="Y34" s="97">
        <f t="shared" si="15"/>
        <v>-824.7419</v>
      </c>
      <c r="Z34" s="98">
        <f t="shared" si="15"/>
        <v>132</v>
      </c>
      <c r="AA34" s="97">
        <f t="shared" si="15"/>
        <v>132</v>
      </c>
      <c r="AB34" s="97">
        <f t="shared" si="15"/>
        <v>0</v>
      </c>
      <c r="AC34" s="98">
        <f t="shared" si="15"/>
        <v>132</v>
      </c>
      <c r="AD34" s="97">
        <f t="shared" si="15"/>
        <v>108</v>
      </c>
      <c r="AE34" s="97">
        <f t="shared" si="15"/>
        <v>0</v>
      </c>
      <c r="AF34" s="97">
        <f t="shared" si="15"/>
        <v>108</v>
      </c>
      <c r="AG34" s="97">
        <f t="shared" si="15"/>
        <v>108</v>
      </c>
      <c r="AH34" s="97">
        <f t="shared" si="15"/>
        <v>0</v>
      </c>
      <c r="AI34" s="97">
        <f t="shared" si="15"/>
        <v>108</v>
      </c>
      <c r="AJ34" s="97">
        <f t="shared" si="15"/>
        <v>108</v>
      </c>
      <c r="AK34" s="97">
        <f t="shared" si="15"/>
        <v>0</v>
      </c>
      <c r="AL34" s="97">
        <f t="shared" si="15"/>
        <v>108</v>
      </c>
      <c r="AM34" s="97">
        <f t="shared" si="15"/>
        <v>108</v>
      </c>
      <c r="AN34" s="97">
        <f t="shared" si="15"/>
        <v>0</v>
      </c>
      <c r="AO34" s="97">
        <f t="shared" si="15"/>
        <v>108</v>
      </c>
      <c r="AP34" s="152">
        <f>AS34+AV34+AY34+BB34+BE34+BH34</f>
        <v>0</v>
      </c>
      <c r="AQ34" s="97">
        <f>AQ30+AQ33</f>
        <v>0</v>
      </c>
      <c r="AR34" s="97">
        <f aca="true" t="shared" si="16" ref="AR34:BH34">AR30+AR33</f>
        <v>0</v>
      </c>
      <c r="AS34" s="97">
        <f t="shared" si="16"/>
        <v>0</v>
      </c>
      <c r="AT34" s="97">
        <f t="shared" si="16"/>
        <v>0</v>
      </c>
      <c r="AU34" s="97">
        <f t="shared" si="16"/>
        <v>0</v>
      </c>
      <c r="AV34" s="97">
        <f t="shared" si="16"/>
        <v>0</v>
      </c>
      <c r="AW34" s="97">
        <f t="shared" si="16"/>
        <v>0</v>
      </c>
      <c r="AX34" s="97">
        <f t="shared" si="16"/>
        <v>0</v>
      </c>
      <c r="AY34" s="97">
        <f t="shared" si="16"/>
        <v>0</v>
      </c>
      <c r="AZ34" s="97">
        <f t="shared" si="16"/>
        <v>0</v>
      </c>
      <c r="BA34" s="97">
        <f t="shared" si="16"/>
        <v>0</v>
      </c>
      <c r="BB34" s="97">
        <f t="shared" si="16"/>
        <v>0</v>
      </c>
      <c r="BC34" s="97">
        <f t="shared" si="16"/>
        <v>0</v>
      </c>
      <c r="BD34" s="97">
        <f t="shared" si="16"/>
        <v>0</v>
      </c>
      <c r="BE34" s="97">
        <f t="shared" si="16"/>
        <v>0</v>
      </c>
      <c r="BF34" s="97">
        <f t="shared" si="16"/>
        <v>0</v>
      </c>
      <c r="BG34" s="97">
        <f t="shared" si="16"/>
        <v>0</v>
      </c>
      <c r="BH34" s="97">
        <f t="shared" si="16"/>
        <v>0</v>
      </c>
      <c r="BI34" s="90">
        <f>BL34+BO34+BR34+BU34+BX34+CA34</f>
        <v>51410.25547</v>
      </c>
      <c r="BJ34" s="97">
        <f>BJ30+BJ33</f>
        <v>10059.657280000001</v>
      </c>
      <c r="BK34" s="93">
        <f>BK30+BK33</f>
        <v>-824.7419</v>
      </c>
      <c r="BL34" s="98">
        <f aca="true" t="shared" si="17" ref="BL34:CA34">BL30+BL33</f>
        <v>9234.91538</v>
      </c>
      <c r="BM34" s="97">
        <f t="shared" si="17"/>
        <v>9521.63921</v>
      </c>
      <c r="BN34" s="97">
        <f t="shared" si="17"/>
        <v>0</v>
      </c>
      <c r="BO34" s="98">
        <f t="shared" si="17"/>
        <v>9521.63921</v>
      </c>
      <c r="BP34" s="97">
        <f t="shared" si="17"/>
        <v>8163.42522</v>
      </c>
      <c r="BQ34" s="97">
        <f t="shared" si="17"/>
        <v>0</v>
      </c>
      <c r="BR34" s="97">
        <f t="shared" si="17"/>
        <v>8163.42522</v>
      </c>
      <c r="BS34" s="97">
        <f t="shared" si="17"/>
        <v>8163.42522</v>
      </c>
      <c r="BT34" s="97">
        <f t="shared" si="17"/>
        <v>0</v>
      </c>
      <c r="BU34" s="97">
        <f t="shared" si="17"/>
        <v>8163.42522</v>
      </c>
      <c r="BV34" s="97">
        <f t="shared" si="17"/>
        <v>8163.42522</v>
      </c>
      <c r="BW34" s="97">
        <f t="shared" si="17"/>
        <v>0</v>
      </c>
      <c r="BX34" s="97">
        <f t="shared" si="17"/>
        <v>8163.42522</v>
      </c>
      <c r="BY34" s="97">
        <f t="shared" si="17"/>
        <v>8163.42522</v>
      </c>
      <c r="BZ34" s="97">
        <f t="shared" si="17"/>
        <v>0</v>
      </c>
      <c r="CA34" s="131">
        <f t="shared" si="17"/>
        <v>8163.42522</v>
      </c>
      <c r="CB34" s="185"/>
    </row>
    <row r="35" spans="1:80" s="9" customFormat="1" ht="75" customHeight="1">
      <c r="A35" s="94"/>
      <c r="B35" s="95" t="s">
        <v>46</v>
      </c>
      <c r="C35" s="118"/>
      <c r="D35" s="90">
        <f>G35+J35+M35+P35+S35+V35</f>
        <v>518097.78796000005</v>
      </c>
      <c r="E35" s="97">
        <f>E34+E27</f>
        <v>94194.86927000001</v>
      </c>
      <c r="F35" s="92">
        <f>F34+F27</f>
        <v>0</v>
      </c>
      <c r="G35" s="98">
        <f>G34+G27</f>
        <v>94206.40000000001</v>
      </c>
      <c r="H35" s="97">
        <f aca="true" t="shared" si="18" ref="H35:V35">H34+H27</f>
        <v>95888.7</v>
      </c>
      <c r="I35" s="92">
        <f t="shared" si="18"/>
        <v>0</v>
      </c>
      <c r="J35" s="98">
        <f t="shared" si="18"/>
        <v>95888.7</v>
      </c>
      <c r="K35" s="97">
        <f t="shared" si="18"/>
        <v>82000.67199</v>
      </c>
      <c r="L35" s="92">
        <f t="shared" si="18"/>
        <v>0</v>
      </c>
      <c r="M35" s="97">
        <f t="shared" si="18"/>
        <v>82000.67199</v>
      </c>
      <c r="N35" s="97">
        <f t="shared" si="18"/>
        <v>82000.67199</v>
      </c>
      <c r="O35" s="92">
        <f t="shared" si="18"/>
        <v>0</v>
      </c>
      <c r="P35" s="97">
        <f t="shared" si="18"/>
        <v>82000.67199</v>
      </c>
      <c r="Q35" s="97">
        <f t="shared" si="18"/>
        <v>82000.67199</v>
      </c>
      <c r="R35" s="92">
        <f t="shared" si="18"/>
        <v>0</v>
      </c>
      <c r="S35" s="97">
        <f t="shared" si="18"/>
        <v>82000.67199</v>
      </c>
      <c r="T35" s="97">
        <f t="shared" si="18"/>
        <v>82000.67199</v>
      </c>
      <c r="U35" s="92">
        <f t="shared" si="18"/>
        <v>0</v>
      </c>
      <c r="V35" s="97">
        <f t="shared" si="18"/>
        <v>82000.67199</v>
      </c>
      <c r="W35" s="90">
        <f>Z35+AC35+AF35+AI35+AL35+AO35</f>
        <v>849.6</v>
      </c>
      <c r="X35" s="97">
        <f aca="true" t="shared" si="19" ref="X35:AO35">X34+X27</f>
        <v>1033.5419</v>
      </c>
      <c r="Y35" s="92">
        <f t="shared" si="19"/>
        <v>-824.7419</v>
      </c>
      <c r="Z35" s="98">
        <f t="shared" si="19"/>
        <v>208.8</v>
      </c>
      <c r="AA35" s="97">
        <f t="shared" si="19"/>
        <v>208.8</v>
      </c>
      <c r="AB35" s="92">
        <f t="shared" si="19"/>
        <v>0</v>
      </c>
      <c r="AC35" s="98">
        <f t="shared" si="19"/>
        <v>208.8</v>
      </c>
      <c r="AD35" s="116">
        <f t="shared" si="19"/>
        <v>108</v>
      </c>
      <c r="AE35" s="139">
        <f t="shared" si="19"/>
        <v>0</v>
      </c>
      <c r="AF35" s="116">
        <f t="shared" si="19"/>
        <v>108</v>
      </c>
      <c r="AG35" s="116">
        <f t="shared" si="19"/>
        <v>108</v>
      </c>
      <c r="AH35" s="139">
        <f t="shared" si="19"/>
        <v>0</v>
      </c>
      <c r="AI35" s="116">
        <f t="shared" si="19"/>
        <v>108</v>
      </c>
      <c r="AJ35" s="116">
        <f t="shared" si="19"/>
        <v>108</v>
      </c>
      <c r="AK35" s="139">
        <f t="shared" si="19"/>
        <v>0</v>
      </c>
      <c r="AL35" s="116">
        <f t="shared" si="19"/>
        <v>108</v>
      </c>
      <c r="AM35" s="116">
        <f t="shared" si="19"/>
        <v>108</v>
      </c>
      <c r="AN35" s="139">
        <f t="shared" si="19"/>
        <v>0</v>
      </c>
      <c r="AO35" s="116">
        <f t="shared" si="19"/>
        <v>108</v>
      </c>
      <c r="AP35" s="148">
        <f>AS35+AV35+AY35+BB35+BE35+BH35</f>
        <v>0</v>
      </c>
      <c r="AQ35" s="97">
        <f>AQ34+AQ27</f>
        <v>0</v>
      </c>
      <c r="AR35" s="92">
        <f aca="true" t="shared" si="20" ref="AR35:BH35">AR34+AR27</f>
        <v>0</v>
      </c>
      <c r="AS35" s="97">
        <f t="shared" si="20"/>
        <v>0</v>
      </c>
      <c r="AT35" s="97">
        <f t="shared" si="20"/>
        <v>0</v>
      </c>
      <c r="AU35" s="92">
        <f t="shared" si="20"/>
        <v>0</v>
      </c>
      <c r="AV35" s="97">
        <f t="shared" si="20"/>
        <v>0</v>
      </c>
      <c r="AW35" s="97">
        <f t="shared" si="20"/>
        <v>0</v>
      </c>
      <c r="AX35" s="92">
        <f t="shared" si="20"/>
        <v>0</v>
      </c>
      <c r="AY35" s="97">
        <f t="shared" si="20"/>
        <v>0</v>
      </c>
      <c r="AZ35" s="97">
        <f t="shared" si="20"/>
        <v>0</v>
      </c>
      <c r="BA35" s="92">
        <f t="shared" si="20"/>
        <v>0</v>
      </c>
      <c r="BB35" s="97">
        <f t="shared" si="20"/>
        <v>0</v>
      </c>
      <c r="BC35" s="97">
        <f t="shared" si="20"/>
        <v>0</v>
      </c>
      <c r="BD35" s="92">
        <f t="shared" si="20"/>
        <v>0</v>
      </c>
      <c r="BE35" s="97">
        <f t="shared" si="20"/>
        <v>0</v>
      </c>
      <c r="BF35" s="97">
        <f t="shared" si="20"/>
        <v>0</v>
      </c>
      <c r="BG35" s="92">
        <f t="shared" si="20"/>
        <v>0</v>
      </c>
      <c r="BH35" s="97">
        <f t="shared" si="20"/>
        <v>0</v>
      </c>
      <c r="BI35" s="90">
        <f>BL35+BO35+BR35+BU35+BX35+CA35</f>
        <v>518947.38796</v>
      </c>
      <c r="BJ35" s="97">
        <f aca="true" t="shared" si="21" ref="BJ35:CA35">BJ34+BJ27</f>
        <v>95239.9419</v>
      </c>
      <c r="BK35" s="92">
        <f t="shared" si="21"/>
        <v>-824.7419</v>
      </c>
      <c r="BL35" s="98">
        <f t="shared" si="21"/>
        <v>94415.20000000001</v>
      </c>
      <c r="BM35" s="97">
        <f t="shared" si="21"/>
        <v>96097.5</v>
      </c>
      <c r="BN35" s="92">
        <f t="shared" si="21"/>
        <v>0</v>
      </c>
      <c r="BO35" s="98">
        <f t="shared" si="21"/>
        <v>96097.5</v>
      </c>
      <c r="BP35" s="97">
        <f t="shared" si="21"/>
        <v>82108.67199</v>
      </c>
      <c r="BQ35" s="92">
        <f t="shared" si="21"/>
        <v>0</v>
      </c>
      <c r="BR35" s="97">
        <f t="shared" si="21"/>
        <v>82108.67199</v>
      </c>
      <c r="BS35" s="97">
        <f t="shared" si="21"/>
        <v>82108.67199</v>
      </c>
      <c r="BT35" s="92">
        <f t="shared" si="21"/>
        <v>0</v>
      </c>
      <c r="BU35" s="97">
        <f t="shared" si="21"/>
        <v>82108.67199</v>
      </c>
      <c r="BV35" s="97">
        <f t="shared" si="21"/>
        <v>82108.67199</v>
      </c>
      <c r="BW35" s="92">
        <f t="shared" si="21"/>
        <v>0</v>
      </c>
      <c r="BX35" s="97">
        <f t="shared" si="21"/>
        <v>82108.67199</v>
      </c>
      <c r="BY35" s="97">
        <f t="shared" si="21"/>
        <v>82108.67199</v>
      </c>
      <c r="BZ35" s="92">
        <f t="shared" si="21"/>
        <v>0</v>
      </c>
      <c r="CA35" s="131">
        <f t="shared" si="21"/>
        <v>82108.67199</v>
      </c>
      <c r="CB35" s="190"/>
    </row>
    <row r="36" spans="1:95" s="1" customFormat="1" ht="42.75" customHeight="1">
      <c r="A36" s="119" t="s">
        <v>60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</row>
    <row r="37" spans="1:256" s="1" customFormat="1" ht="11.2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10" customFormat="1" ht="12.7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ht="15">
      <c r="BI39" s="165"/>
    </row>
    <row r="40" ht="15">
      <c r="BI40" s="166"/>
    </row>
    <row r="41" ht="15">
      <c r="BI41" s="166"/>
    </row>
    <row r="42" ht="15">
      <c r="BI42" s="166"/>
    </row>
    <row r="43" spans="1:80" s="11" customFormat="1" ht="15">
      <c r="A43" s="12"/>
      <c r="B43" s="13"/>
      <c r="C43" s="13"/>
      <c r="D43" s="14"/>
      <c r="E43" s="15"/>
      <c r="F43" s="16"/>
      <c r="G43" s="17"/>
      <c r="H43" s="18"/>
      <c r="I43" s="19"/>
      <c r="J43" s="20"/>
      <c r="K43" s="18"/>
      <c r="L43" s="16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/>
      <c r="X43" s="23"/>
      <c r="Y43" s="24"/>
      <c r="Z43" s="25"/>
      <c r="AA43" s="26"/>
      <c r="AB43" s="27"/>
      <c r="AC43" s="28"/>
      <c r="AE43" s="29"/>
      <c r="AP43" s="30"/>
      <c r="BI43" s="166"/>
      <c r="BK43" s="32"/>
      <c r="BL43" s="33"/>
      <c r="BN43" s="32"/>
      <c r="BO43" s="33"/>
      <c r="BQ43" s="32"/>
      <c r="BR43" s="34"/>
      <c r="CB43" s="35"/>
    </row>
  </sheetData>
  <sheetProtection/>
  <mergeCells count="64">
    <mergeCell ref="AR1:CA1"/>
    <mergeCell ref="AR2:CA2"/>
    <mergeCell ref="AR3:CA3"/>
    <mergeCell ref="AR4:CA4"/>
    <mergeCell ref="AR5:CA5"/>
    <mergeCell ref="A7:CA7"/>
    <mergeCell ref="A8:CB8"/>
    <mergeCell ref="A9:CB9"/>
    <mergeCell ref="A10:CB10"/>
    <mergeCell ref="A11:CB11"/>
    <mergeCell ref="A12:CB12"/>
    <mergeCell ref="A13:CB13"/>
    <mergeCell ref="A14:CB14"/>
    <mergeCell ref="D15:CA15"/>
    <mergeCell ref="D16:V16"/>
    <mergeCell ref="W16:AO16"/>
    <mergeCell ref="AP16:BH16"/>
    <mergeCell ref="BI16:CA16"/>
    <mergeCell ref="E17:V17"/>
    <mergeCell ref="X17:AO17"/>
    <mergeCell ref="AQ17:BH17"/>
    <mergeCell ref="BJ17:CA17"/>
    <mergeCell ref="E19:G19"/>
    <mergeCell ref="H19:J19"/>
    <mergeCell ref="K19:M19"/>
    <mergeCell ref="N19:P19"/>
    <mergeCell ref="Q19:S19"/>
    <mergeCell ref="T19:V19"/>
    <mergeCell ref="X19:Z19"/>
    <mergeCell ref="AA19:AC19"/>
    <mergeCell ref="AD19:AF19"/>
    <mergeCell ref="AG19:AI19"/>
    <mergeCell ref="AJ19:AL19"/>
    <mergeCell ref="AM19:AO19"/>
    <mergeCell ref="AQ19:AS19"/>
    <mergeCell ref="AT19:AV19"/>
    <mergeCell ref="AW19:AY19"/>
    <mergeCell ref="AZ19:BB19"/>
    <mergeCell ref="BC19:BE19"/>
    <mergeCell ref="BF19:BH19"/>
    <mergeCell ref="BJ19:BL19"/>
    <mergeCell ref="BM19:BO19"/>
    <mergeCell ref="BP19:BR19"/>
    <mergeCell ref="BS19:BU19"/>
    <mergeCell ref="BV19:BX19"/>
    <mergeCell ref="BY19:CA19"/>
    <mergeCell ref="A20:CA20"/>
    <mergeCell ref="A21:CB21"/>
    <mergeCell ref="A25:CB25"/>
    <mergeCell ref="A28:CA28"/>
    <mergeCell ref="A29:CA29"/>
    <mergeCell ref="A32:CA32"/>
    <mergeCell ref="A36:CA36"/>
    <mergeCell ref="A37:CA37"/>
    <mergeCell ref="A38:CA38"/>
    <mergeCell ref="A15:A18"/>
    <mergeCell ref="B15:B18"/>
    <mergeCell ref="C15:C18"/>
    <mergeCell ref="D17:D18"/>
    <mergeCell ref="W17:W18"/>
    <mergeCell ref="AP17:AP18"/>
    <mergeCell ref="BI17:BI18"/>
    <mergeCell ref="CB15:CB18"/>
    <mergeCell ref="CB30:CB31"/>
  </mergeCells>
  <printOptions/>
  <pageMargins left="0.11811023622047245" right="0.11811023622047245" top="0.7480314960629921" bottom="0.35433070866141736" header="0.31496062992125984" footer="0.31496062992125984"/>
  <pageSetup fitToHeight="0" fitToWidth="1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grigorev_lv</cp:lastModifiedBy>
  <cp:lastPrinted>2024-03-14T10:03:00Z</cp:lastPrinted>
  <dcterms:created xsi:type="dcterms:W3CDTF">2023-06-09T06:42:00Z</dcterms:created>
  <dcterms:modified xsi:type="dcterms:W3CDTF">2024-03-25T06:09:07Z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26B7C356281844348C71706F6FA7DCB5_13</vt:lpwstr>
  </property>
  <property fmtid="{D5CDD505-2E9C-101B-9397-08002B2CF9AE}" pid="4" name="KSOProductBuildV">
    <vt:lpwstr>1049-12.2.0.13489</vt:lpwstr>
  </property>
</Properties>
</file>