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МП 2025-2030" sheetId="1" r:id="rId1"/>
  </sheets>
  <definedNames>
    <definedName name="_xlnm.Print_Titles" localSheetId="0">'МП 2025-2030'!$16:$19</definedName>
    <definedName name="_xlnm.Print_Area" localSheetId="0">'МП 2025-2030'!$A$1:$CB$40</definedName>
  </definedNames>
  <calcPr fullCalcOnLoad="1"/>
</workbook>
</file>

<file path=xl/sharedStrings.xml><?xml version="1.0" encoding="utf-8"?>
<sst xmlns="http://schemas.openxmlformats.org/spreadsheetml/2006/main" count="113" uniqueCount="56">
  <si>
    <t>ПРИЛОЖЕНИЕ №1</t>
  </si>
  <si>
    <t>к муниципальной программе</t>
  </si>
  <si>
    <t xml:space="preserve">"Развитие спорта и физической культуры в </t>
  </si>
  <si>
    <t xml:space="preserve">городе Димитровграде Ульяновской </t>
  </si>
  <si>
    <t>области"</t>
  </si>
  <si>
    <t>СИСТЕМА ПРОГРАММНЫХ МЕРОПРИЯТИЙ</t>
  </si>
  <si>
    <t>Финансово-экономическое обоснование к муниципальной программе "Развитие физической культуры и спорта в городе Димитровграде Ульяновской области"  на 2025-2030 гг.</t>
  </si>
  <si>
    <t xml:space="preserve">          Проектом постановления Администрации города «Об утверждении муниципальной программы «Развитие физической культуры и спорта в городе Димитровграде Ульяновской области», утверждается  муниципальная программа на 2025 - 2030 гг.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</si>
  <si>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1)Увеличение финансирования мероприятия "Обеспечение оказания муниципальных услуг населению в сфере физической культуры и спорта" в части: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увеличения субсидии на финансовое обеспечение муниципального задания на оказание муниципальных услуг (выполнение работ) муниципальным бюджетным учреждением города Димитровграда Ульяновской области в 2023 году: за счет средств местного бюджета (+561,75 тыс.р.);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</si>
  <si>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2)Увеличение финансирования мероприятия "Обеспечение деятельности казенных учреждений" на 2023 год за счет средств местного бюджета (+219,12151 тыс.руб.)</t>
  </si>
  <si>
    <t xml:space="preserve">3)Добавлено финансирования мероприятия  "Реализация программы "Всеобуч по плаванию" на территории Ульяновской области": в 2023 году: за счет средств областного бюджета (+153,6 тыс.руб.) и за счет средств местного бюджета (+6,4 тыс.руб.).                                   </t>
  </si>
  <si>
    <t xml:space="preserve">3)Увеличение финансирования мероприятия "Обеспечение деятельности Комитета по физической культуре и спорту" за счет средств местного бюджета на 2024 год (+18,12262 тыс.руб.).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</si>
  <si>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4) Увеличение финансирования мероприятия "Расходы, связанные с оснащением объектов спортивной инфраструктуры спортивно-технологическим оборудованием"  в 2023 году: за счет средств местного бюджета (+100,00000 тыс.руб.).</t>
  </si>
  <si>
    <t>№ п/п</t>
  </si>
  <si>
    <t>Наименование мероприятия</t>
  </si>
  <si>
    <t>Ответственный исполнитель</t>
  </si>
  <si>
    <t>Источник финансового обеспечения, тыс.руб.</t>
  </si>
  <si>
    <t>Бюджетные ассигнования бюджета города</t>
  </si>
  <si>
    <t>Бюджетные ассигнования областного бюджета *</t>
  </si>
  <si>
    <t>Дополнительные средства в виде платежей, взносов, безвозмездных перечислений на реализацию муниципальной программы**</t>
  </si>
  <si>
    <t>Итого</t>
  </si>
  <si>
    <t>примечание</t>
  </si>
  <si>
    <t xml:space="preserve"> Финансовое обеспечение всего:</t>
  </si>
  <si>
    <t>по годам (тыс.руб.)</t>
  </si>
  <si>
    <t>До изм</t>
  </si>
  <si>
    <t>Сумма изм.</t>
  </si>
  <si>
    <t>1. Подпрограмма "Развитие детско-юношеского и массового спорта"</t>
  </si>
  <si>
    <t>1. Основное мероприятие  «Обеспечение оказания муниципальных услуг населению в сфере физической культуры и спорта»</t>
  </si>
  <si>
    <t>1.1.</t>
  </si>
  <si>
    <t>Субсидии на финансовое обеспечение муниципального задания на оказание муниципальных услуг (выполнение работ) муниципальным автономным учреждением города Димитровграда Ульяновской области</t>
  </si>
  <si>
    <t>МАУ "СК «Нейтрон»*</t>
  </si>
  <si>
    <t>1.2.</t>
  </si>
  <si>
    <t>Субсидии на финансовое обеспечение муниципального задания на оказание муниципальных услуг (выполнение работ) муниципальным бюджетным учреждением города Димитровграда Ульяновской области</t>
  </si>
  <si>
    <t>МБУ ДО СШ им. Ж.Б.Лобановой, МБУ ДО СШ "ЛАДА"</t>
  </si>
  <si>
    <t>1.3.</t>
  </si>
  <si>
    <t>Реализация программы "Всеобуч по плаванию" на территории Ульяновской области</t>
  </si>
  <si>
    <t>ИТОГО по мероприятию:</t>
  </si>
  <si>
    <t>2. Основное мероприятие  «Обеспечение деятельности казенных учреждений города Димитровграда Ульяновской области»</t>
  </si>
  <si>
    <t>2.1.</t>
  </si>
  <si>
    <t>Обеспечение деятельности казенных                       учреждений города Димитровграда Ульяновской области</t>
  </si>
  <si>
    <t>МКУ ДО СШ «Старт»</t>
  </si>
  <si>
    <t>ИТОГО по подпрограмме:</t>
  </si>
  <si>
    <t xml:space="preserve"> 2. Подпрограмма «Обеспечение реализации муниципальной программы»</t>
  </si>
  <si>
    <t>1.Основное мероприятие «Обеспечение деятельности Комитета по физической культуре и спорту»</t>
  </si>
  <si>
    <t>Обеспечение деятельности Комитета по физической культуре и спорту, в т.ч.:</t>
  </si>
  <si>
    <t>КФК и С</t>
  </si>
  <si>
    <t>1.1.1.</t>
  </si>
  <si>
    <t>Реализация Закона Ульяновской области от 2 мая 2012 года № 49-ЗО "О мерах социальной поддержки отдельных категорий молодых специалистов на территории Ульяновской области"</t>
  </si>
  <si>
    <t>КФКиС</t>
  </si>
  <si>
    <t>2. Основное мероприятие "Региональный проект "Спорт - норма жизни"</t>
  </si>
  <si>
    <t>Государственная поддержка организаций, входящих в систему спортивной подготовки</t>
  </si>
  <si>
    <t>КФКиС*</t>
  </si>
  <si>
    <t>ВСЕГО  по муниципальной программе:</t>
  </si>
  <si>
    <t>*-средства областного бюджета указываются в виде межбюджетных трансфертов (субсидий, субвенций и иных межбюджетных трансфертов), возможных к получению на реализацию мероприятий муниципальной программы (столбцы предусматриваются в Системе программных мероприятий и заполняются в случае наличия возможности для софинансирования из соответствующих источников).</t>
  </si>
  <si>
    <t>**-предусматриваются в Системе программных мероприятий и заполняются в случае наличия возможности для софинансирования из соответствующего источника.</t>
  </si>
  <si>
    <t>____________________».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</si>
</sst>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.00000"/>
  </numFmts>
  <fonts count="55">
    <font>
      <sz val="11"/>
      <color theme="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1"/>
      <color indexed="21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sz val="13.5"/>
      <name val="Times New Roman"/>
      <family val="1"/>
    </font>
    <font>
      <b/>
      <sz val="13.5"/>
      <name val="Times New Roman"/>
      <family val="1"/>
    </font>
    <font>
      <sz val="13.5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8" tint="-0.4999699890613556"/>
      <name val="Calibri"/>
      <family val="2"/>
    </font>
    <font>
      <sz val="13.5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medium"/>
      <top/>
      <bottom style="thin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4" applyNumberFormat="0" applyAlignment="0" applyProtection="0"/>
    <xf numFmtId="0" fontId="44" fillId="4" borderId="5" applyNumberFormat="0" applyAlignment="0" applyProtection="0"/>
    <xf numFmtId="0" fontId="45" fillId="4" borderId="4" applyNumberFormat="0" applyAlignment="0" applyProtection="0"/>
    <xf numFmtId="0" fontId="46" fillId="5" borderId="6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37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49" fontId="37" fillId="34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180" fontId="0" fillId="35" borderId="9" xfId="0" applyNumberFormat="1" applyFont="1" applyFill="1" applyBorder="1" applyAlignment="1">
      <alignment/>
    </xf>
    <xf numFmtId="180" fontId="53" fillId="33" borderId="0" xfId="0" applyNumberFormat="1" applyFont="1" applyFill="1" applyBorder="1" applyAlignment="1">
      <alignment horizontal="justify" wrapText="1"/>
    </xf>
    <xf numFmtId="180" fontId="53" fillId="35" borderId="0" xfId="0" applyNumberFormat="1" applyFont="1" applyFill="1" applyBorder="1" applyAlignment="1">
      <alignment/>
    </xf>
    <xf numFmtId="180" fontId="53" fillId="33" borderId="0" xfId="0" applyNumberFormat="1" applyFont="1" applyFill="1" applyBorder="1" applyAlignment="1">
      <alignment/>
    </xf>
    <xf numFmtId="180" fontId="53" fillId="35" borderId="0" xfId="0" applyNumberFormat="1" applyFont="1" applyFill="1" applyBorder="1" applyAlignment="1">
      <alignment horizontal="justify" wrapText="1"/>
    </xf>
    <xf numFmtId="180" fontId="53" fillId="33" borderId="0" xfId="0" applyNumberFormat="1" applyFont="1" applyFill="1" applyBorder="1" applyAlignment="1">
      <alignment/>
    </xf>
    <xf numFmtId="180" fontId="1" fillId="36" borderId="9" xfId="0" applyNumberFormat="1" applyFont="1" applyFill="1" applyBorder="1" applyAlignment="1">
      <alignment horizontal="justify" wrapText="1"/>
    </xf>
    <xf numFmtId="180" fontId="0" fillId="37" borderId="0" xfId="0" applyNumberFormat="1" applyFont="1" applyFill="1" applyBorder="1" applyAlignment="1">
      <alignment horizontal="justify" wrapText="1"/>
    </xf>
    <xf numFmtId="180" fontId="0" fillId="35" borderId="0" xfId="0" applyNumberFormat="1" applyFont="1" applyFill="1" applyBorder="1" applyAlignment="1">
      <alignment horizontal="justify" wrapText="1"/>
    </xf>
    <xf numFmtId="2" fontId="6" fillId="0" borderId="0" xfId="0" applyNumberFormat="1" applyFont="1" applyBorder="1" applyAlignment="1">
      <alignment wrapText="1"/>
    </xf>
    <xf numFmtId="180" fontId="0" fillId="35" borderId="0" xfId="0" applyNumberFormat="1" applyFont="1" applyFill="1" applyBorder="1" applyAlignment="1">
      <alignment/>
    </xf>
    <xf numFmtId="2" fontId="6" fillId="35" borderId="0" xfId="0" applyNumberFormat="1" applyFont="1" applyFill="1" applyBorder="1" applyAlignment="1">
      <alignment wrapText="1"/>
    </xf>
    <xf numFmtId="0" fontId="48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35" borderId="0" xfId="0" applyFill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4" borderId="0" xfId="0" applyFont="1" applyFill="1" applyBorder="1" applyAlignment="1">
      <alignment vertical="center" wrapText="1"/>
    </xf>
    <xf numFmtId="49" fontId="8" fillId="34" borderId="0" xfId="0" applyNumberFormat="1" applyFont="1" applyFill="1" applyBorder="1" applyAlignment="1">
      <alignment vertical="center" wrapText="1"/>
    </xf>
    <xf numFmtId="49" fontId="9" fillId="33" borderId="0" xfId="0" applyNumberFormat="1" applyFont="1" applyFill="1" applyBorder="1" applyAlignment="1">
      <alignment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49" fontId="8" fillId="34" borderId="12" xfId="0" applyNumberFormat="1" applyFont="1" applyFill="1" applyBorder="1" applyAlignment="1">
      <alignment horizontal="left" vertical="center" wrapText="1"/>
    </xf>
    <xf numFmtId="49" fontId="8" fillId="34" borderId="13" xfId="0" applyNumberFormat="1" applyFont="1" applyFill="1" applyBorder="1" applyAlignment="1">
      <alignment horizontal="left" vertical="center" wrapText="1"/>
    </xf>
    <xf numFmtId="0" fontId="54" fillId="34" borderId="12" xfId="0" applyFont="1" applyFill="1" applyBorder="1" applyAlignment="1">
      <alignment horizontal="left" vertical="center" wrapText="1"/>
    </xf>
    <xf numFmtId="0" fontId="54" fillId="34" borderId="13" xfId="0" applyFont="1" applyFill="1" applyBorder="1" applyAlignment="1">
      <alignment horizontal="left" vertical="center" wrapText="1"/>
    </xf>
    <xf numFmtId="49" fontId="8" fillId="33" borderId="13" xfId="0" applyNumberFormat="1" applyFont="1" applyFill="1" applyBorder="1" applyAlignment="1">
      <alignment horizontal="left" vertical="center" wrapText="1"/>
    </xf>
    <xf numFmtId="49" fontId="8" fillId="33" borderId="14" xfId="0" applyNumberFormat="1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textRotation="90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textRotation="90" wrapText="1"/>
    </xf>
    <xf numFmtId="180" fontId="14" fillId="33" borderId="29" xfId="0" applyNumberFormat="1" applyFont="1" applyFill="1" applyBorder="1" applyAlignment="1">
      <alignment horizontal="center" vertical="center" textRotation="90" wrapText="1"/>
    </xf>
    <xf numFmtId="180" fontId="14" fillId="35" borderId="29" xfId="0" applyNumberFormat="1" applyFont="1" applyFill="1" applyBorder="1" applyAlignment="1">
      <alignment horizontal="center" vertical="center" textRotation="90" wrapText="1"/>
    </xf>
    <xf numFmtId="1" fontId="14" fillId="33" borderId="30" xfId="0" applyNumberFormat="1" applyFont="1" applyFill="1" applyBorder="1" applyAlignment="1">
      <alignment horizontal="center" vertical="center" textRotation="90" wrapText="1"/>
    </xf>
    <xf numFmtId="1" fontId="13" fillId="34" borderId="31" xfId="0" applyNumberFormat="1" applyFont="1" applyFill="1" applyBorder="1" applyAlignment="1">
      <alignment horizontal="center" vertical="center" wrapText="1"/>
    </xf>
    <xf numFmtId="1" fontId="13" fillId="34" borderId="32" xfId="0" applyNumberFormat="1" applyFont="1" applyFill="1" applyBorder="1" applyAlignment="1">
      <alignment horizontal="center" vertical="center" wrapText="1"/>
    </xf>
    <xf numFmtId="1" fontId="13" fillId="34" borderId="33" xfId="0" applyNumberFormat="1" applyFont="1" applyFill="1" applyBorder="1" applyAlignment="1">
      <alignment horizontal="center" vertical="center" wrapText="1"/>
    </xf>
    <xf numFmtId="1" fontId="15" fillId="34" borderId="34" xfId="0" applyNumberFormat="1" applyFont="1" applyFill="1" applyBorder="1" applyAlignment="1">
      <alignment horizontal="center" vertical="center" wrapText="1"/>
    </xf>
    <xf numFmtId="1" fontId="15" fillId="34" borderId="11" xfId="0" applyNumberFormat="1" applyFont="1" applyFill="1" applyBorder="1" applyAlignment="1">
      <alignment horizontal="center" vertical="center" wrapText="1"/>
    </xf>
    <xf numFmtId="0" fontId="15" fillId="33" borderId="9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2" fillId="33" borderId="16" xfId="0" applyFont="1" applyFill="1" applyBorder="1" applyAlignment="1">
      <alignment vertical="center" wrapText="1"/>
    </xf>
    <xf numFmtId="0" fontId="12" fillId="33" borderId="17" xfId="0" applyFont="1" applyFill="1" applyBorder="1" applyAlignment="1">
      <alignment horizontal="center" vertical="center" wrapText="1"/>
    </xf>
    <xf numFmtId="180" fontId="15" fillId="33" borderId="15" xfId="0" applyNumberFormat="1" applyFont="1" applyFill="1" applyBorder="1" applyAlignment="1">
      <alignment horizontal="center" vertical="center" textRotation="90" wrapText="1"/>
    </xf>
    <xf numFmtId="180" fontId="11" fillId="33" borderId="16" xfId="0" applyNumberFormat="1" applyFont="1" applyFill="1" applyBorder="1" applyAlignment="1">
      <alignment horizontal="center" vertical="center" textRotation="90" wrapText="1"/>
    </xf>
    <xf numFmtId="180" fontId="11" fillId="35" borderId="16" xfId="0" applyNumberFormat="1" applyFont="1" applyFill="1" applyBorder="1" applyAlignment="1">
      <alignment horizontal="center" vertical="center" textRotation="90" wrapText="1"/>
    </xf>
    <xf numFmtId="0" fontId="11" fillId="0" borderId="20" xfId="0" applyFont="1" applyBorder="1" applyAlignment="1">
      <alignment vertical="center" wrapText="1"/>
    </xf>
    <xf numFmtId="0" fontId="12" fillId="33" borderId="21" xfId="0" applyFont="1" applyFill="1" applyBorder="1" applyAlignment="1">
      <alignment vertical="center" wrapText="1"/>
    </xf>
    <xf numFmtId="0" fontId="12" fillId="33" borderId="12" xfId="0" applyFont="1" applyFill="1" applyBorder="1" applyAlignment="1">
      <alignment horizontal="center" vertical="center" wrapText="1"/>
    </xf>
    <xf numFmtId="180" fontId="15" fillId="33" borderId="20" xfId="0" applyNumberFormat="1" applyFont="1" applyFill="1" applyBorder="1" applyAlignment="1">
      <alignment horizontal="center" vertical="center" textRotation="90" wrapText="1"/>
    </xf>
    <xf numFmtId="180" fontId="11" fillId="33" borderId="21" xfId="0" applyNumberFormat="1" applyFont="1" applyFill="1" applyBorder="1" applyAlignment="1">
      <alignment horizontal="center" vertical="center" textRotation="90" wrapText="1"/>
    </xf>
    <xf numFmtId="180" fontId="11" fillId="35" borderId="21" xfId="0" applyNumberFormat="1" applyFont="1" applyFill="1" applyBorder="1" applyAlignment="1">
      <alignment horizontal="center" vertical="center" textRotation="90" wrapText="1"/>
    </xf>
    <xf numFmtId="0" fontId="15" fillId="33" borderId="31" xfId="0" applyFont="1" applyFill="1" applyBorder="1" applyAlignment="1">
      <alignment vertical="center" wrapText="1"/>
    </xf>
    <xf numFmtId="0" fontId="16" fillId="33" borderId="32" xfId="0" applyFont="1" applyFill="1" applyBorder="1" applyAlignment="1">
      <alignment vertical="center" wrapText="1"/>
    </xf>
    <xf numFmtId="0" fontId="16" fillId="33" borderId="35" xfId="0" applyFont="1" applyFill="1" applyBorder="1" applyAlignment="1">
      <alignment horizontal="justify" vertical="center" wrapText="1"/>
    </xf>
    <xf numFmtId="180" fontId="15" fillId="33" borderId="31" xfId="0" applyNumberFormat="1" applyFont="1" applyFill="1" applyBorder="1" applyAlignment="1">
      <alignment horizontal="center" vertical="center" textRotation="90" wrapText="1"/>
    </xf>
    <xf numFmtId="180" fontId="15" fillId="33" borderId="32" xfId="0" applyNumberFormat="1" applyFont="1" applyFill="1" applyBorder="1" applyAlignment="1">
      <alignment horizontal="center" vertical="center" textRotation="90" wrapText="1"/>
    </xf>
    <xf numFmtId="0" fontId="11" fillId="0" borderId="31" xfId="0" applyFont="1" applyBorder="1" applyAlignment="1">
      <alignment vertical="center" wrapText="1"/>
    </xf>
    <xf numFmtId="0" fontId="12" fillId="33" borderId="32" xfId="0" applyFont="1" applyFill="1" applyBorder="1" applyAlignment="1">
      <alignment vertical="center" wrapText="1"/>
    </xf>
    <xf numFmtId="0" fontId="12" fillId="33" borderId="35" xfId="0" applyFont="1" applyFill="1" applyBorder="1" applyAlignment="1">
      <alignment horizontal="center" vertical="center" wrapText="1"/>
    </xf>
    <xf numFmtId="180" fontId="11" fillId="33" borderId="32" xfId="0" applyNumberFormat="1" applyFont="1" applyFill="1" applyBorder="1" applyAlignment="1">
      <alignment horizontal="center" vertical="center" textRotation="90" wrapText="1"/>
    </xf>
    <xf numFmtId="180" fontId="11" fillId="35" borderId="32" xfId="0" applyNumberFormat="1" applyFont="1" applyFill="1" applyBorder="1" applyAlignment="1">
      <alignment horizontal="center" vertical="center" textRotation="90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36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1" fillId="34" borderId="38" xfId="0" applyFont="1" applyFill="1" applyBorder="1" applyAlignment="1">
      <alignment vertical="center" wrapText="1"/>
    </xf>
    <xf numFmtId="0" fontId="12" fillId="33" borderId="29" xfId="0" applyFont="1" applyFill="1" applyBorder="1" applyAlignment="1">
      <alignment vertical="center" wrapText="1"/>
    </xf>
    <xf numFmtId="0" fontId="12" fillId="33" borderId="39" xfId="0" applyFont="1" applyFill="1" applyBorder="1" applyAlignment="1">
      <alignment horizontal="center" vertical="center" wrapText="1"/>
    </xf>
    <xf numFmtId="180" fontId="15" fillId="33" borderId="38" xfId="0" applyNumberFormat="1" applyFont="1" applyFill="1" applyBorder="1" applyAlignment="1">
      <alignment horizontal="center" vertical="center" textRotation="90" wrapText="1"/>
    </xf>
    <xf numFmtId="180" fontId="11" fillId="33" borderId="29" xfId="0" applyNumberFormat="1" applyFont="1" applyFill="1" applyBorder="1" applyAlignment="1">
      <alignment horizontal="center" vertical="center" textRotation="90" wrapText="1"/>
    </xf>
    <xf numFmtId="180" fontId="11" fillId="35" borderId="29" xfId="0" applyNumberFormat="1" applyFont="1" applyFill="1" applyBorder="1" applyAlignment="1">
      <alignment horizontal="center" vertical="center" textRotation="90" wrapText="1"/>
    </xf>
    <xf numFmtId="0" fontId="11" fillId="34" borderId="31" xfId="0" applyFont="1" applyFill="1" applyBorder="1" applyAlignment="1">
      <alignment vertical="center" wrapText="1"/>
    </xf>
    <xf numFmtId="0" fontId="15" fillId="33" borderId="24" xfId="0" applyFont="1" applyFill="1" applyBorder="1" applyAlignment="1">
      <alignment vertical="center" wrapText="1"/>
    </xf>
    <xf numFmtId="0" fontId="16" fillId="33" borderId="40" xfId="0" applyFont="1" applyFill="1" applyBorder="1" applyAlignment="1">
      <alignment vertical="center" wrapText="1"/>
    </xf>
    <xf numFmtId="0" fontId="16" fillId="33" borderId="41" xfId="0" applyFont="1" applyFill="1" applyBorder="1" applyAlignment="1">
      <alignment horizontal="center" vertical="center" textRotation="90" wrapText="1"/>
    </xf>
    <xf numFmtId="180" fontId="15" fillId="33" borderId="24" xfId="0" applyNumberFormat="1" applyFont="1" applyFill="1" applyBorder="1" applyAlignment="1">
      <alignment horizontal="center" vertical="center" textRotation="90" wrapText="1"/>
    </xf>
    <xf numFmtId="180" fontId="15" fillId="33" borderId="42" xfId="0" applyNumberFormat="1" applyFont="1" applyFill="1" applyBorder="1" applyAlignment="1">
      <alignment horizontal="center" vertical="center" textRotation="90" wrapText="1"/>
    </xf>
    <xf numFmtId="0" fontId="16" fillId="33" borderId="35" xfId="0" applyFont="1" applyFill="1" applyBorder="1" applyAlignment="1">
      <alignment vertical="center" wrapText="1"/>
    </xf>
    <xf numFmtId="49" fontId="11" fillId="34" borderId="0" xfId="0" applyNumberFormat="1" applyFont="1" applyFill="1" applyBorder="1" applyAlignment="1">
      <alignment horizontal="left" wrapText="1"/>
    </xf>
    <xf numFmtId="49" fontId="11" fillId="34" borderId="0" xfId="0" applyNumberFormat="1" applyFont="1" applyFill="1" applyBorder="1" applyAlignment="1">
      <alignment horizontal="left"/>
    </xf>
    <xf numFmtId="180" fontId="11" fillId="33" borderId="17" xfId="0" applyNumberFormat="1" applyFont="1" applyFill="1" applyBorder="1" applyAlignment="1">
      <alignment horizontal="center" vertical="center" textRotation="90" wrapText="1"/>
    </xf>
    <xf numFmtId="180" fontId="11" fillId="33" borderId="12" xfId="0" applyNumberFormat="1" applyFont="1" applyFill="1" applyBorder="1" applyAlignment="1">
      <alignment horizontal="center" vertical="center" textRotation="90" wrapText="1"/>
    </xf>
    <xf numFmtId="180" fontId="11" fillId="33" borderId="35" xfId="0" applyNumberFormat="1" applyFont="1" applyFill="1" applyBorder="1" applyAlignment="1">
      <alignment horizontal="center" vertical="center" textRotation="90" wrapText="1"/>
    </xf>
    <xf numFmtId="180" fontId="11" fillId="33" borderId="30" xfId="0" applyNumberFormat="1" applyFont="1" applyFill="1" applyBorder="1" applyAlignment="1">
      <alignment horizontal="center" vertical="center" textRotation="90" wrapText="1"/>
    </xf>
    <xf numFmtId="0" fontId="13" fillId="0" borderId="43" xfId="0" applyFont="1" applyBorder="1" applyAlignment="1">
      <alignment horizontal="center" vertical="center" wrapText="1"/>
    </xf>
    <xf numFmtId="0" fontId="11" fillId="33" borderId="44" xfId="0" applyFont="1" applyFill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 textRotation="90" wrapText="1"/>
    </xf>
    <xf numFmtId="1" fontId="14" fillId="33" borderId="39" xfId="0" applyNumberFormat="1" applyFont="1" applyFill="1" applyBorder="1" applyAlignment="1">
      <alignment horizontal="center" vertical="center" textRotation="90" wrapText="1"/>
    </xf>
    <xf numFmtId="0" fontId="13" fillId="33" borderId="46" xfId="0" applyFont="1" applyFill="1" applyBorder="1" applyAlignment="1">
      <alignment horizontal="center" vertical="center" textRotation="90" wrapText="1"/>
    </xf>
    <xf numFmtId="180" fontId="15" fillId="33" borderId="33" xfId="0" applyNumberFormat="1" applyFont="1" applyFill="1" applyBorder="1" applyAlignment="1">
      <alignment horizontal="center" vertical="center" textRotation="90" wrapText="1"/>
    </xf>
    <xf numFmtId="180" fontId="15" fillId="33" borderId="47" xfId="0" applyNumberFormat="1" applyFont="1" applyFill="1" applyBorder="1" applyAlignment="1">
      <alignment horizontal="center" vertical="center" textRotation="90" wrapText="1"/>
    </xf>
    <xf numFmtId="0" fontId="8" fillId="34" borderId="0" xfId="0" applyFont="1" applyFill="1" applyBorder="1" applyAlignment="1">
      <alignment horizontal="left" vertical="center" wrapText="1"/>
    </xf>
    <xf numFmtId="49" fontId="8" fillId="33" borderId="0" xfId="0" applyNumberFormat="1" applyFont="1" applyFill="1" applyBorder="1" applyAlignment="1">
      <alignment horizontal="left" vertical="center" wrapText="1"/>
    </xf>
    <xf numFmtId="180" fontId="11" fillId="33" borderId="37" xfId="0" applyNumberFormat="1" applyFont="1" applyFill="1" applyBorder="1" applyAlignment="1">
      <alignment horizontal="center" vertical="center" textRotation="90" wrapText="1"/>
    </xf>
    <xf numFmtId="180" fontId="15" fillId="33" borderId="18" xfId="0" applyNumberFormat="1" applyFont="1" applyFill="1" applyBorder="1" applyAlignment="1">
      <alignment horizontal="center" vertical="center" textRotation="90" wrapText="1"/>
    </xf>
    <xf numFmtId="180" fontId="11" fillId="33" borderId="48" xfId="0" applyNumberFormat="1" applyFont="1" applyFill="1" applyBorder="1" applyAlignment="1">
      <alignment horizontal="center" vertical="center" textRotation="90" wrapText="1"/>
    </xf>
    <xf numFmtId="180" fontId="15" fillId="33" borderId="49" xfId="0" applyNumberFormat="1" applyFont="1" applyFill="1" applyBorder="1" applyAlignment="1">
      <alignment horizontal="center" vertical="center" textRotation="90" wrapText="1"/>
    </xf>
    <xf numFmtId="180" fontId="15" fillId="33" borderId="34" xfId="0" applyNumberFormat="1" applyFont="1" applyFill="1" applyBorder="1" applyAlignment="1">
      <alignment horizontal="center" vertical="center" textRotation="90" wrapText="1"/>
    </xf>
    <xf numFmtId="180" fontId="11" fillId="33" borderId="50" xfId="0" applyNumberFormat="1" applyFont="1" applyFill="1" applyBorder="1" applyAlignment="1">
      <alignment horizontal="center" vertical="center" textRotation="90" wrapText="1"/>
    </xf>
    <xf numFmtId="180" fontId="11" fillId="35" borderId="50" xfId="0" applyNumberFormat="1" applyFont="1" applyFill="1" applyBorder="1" applyAlignment="1">
      <alignment horizontal="center" vertical="center" textRotation="90" wrapText="1"/>
    </xf>
    <xf numFmtId="180" fontId="11" fillId="33" borderId="33" xfId="0" applyNumberFormat="1" applyFont="1" applyFill="1" applyBorder="1" applyAlignment="1">
      <alignment horizontal="center" vertical="center" textRotation="90" wrapText="1"/>
    </xf>
    <xf numFmtId="180" fontId="15" fillId="33" borderId="51" xfId="0" applyNumberFormat="1" applyFont="1" applyFill="1" applyBorder="1" applyAlignment="1">
      <alignment horizontal="center" vertical="center" textRotation="90" wrapText="1"/>
    </xf>
    <xf numFmtId="180" fontId="11" fillId="33" borderId="40" xfId="0" applyNumberFormat="1" applyFont="1" applyFill="1" applyBorder="1" applyAlignment="1">
      <alignment horizontal="center" vertical="center" textRotation="90" wrapText="1"/>
    </xf>
    <xf numFmtId="180" fontId="11" fillId="35" borderId="26" xfId="0" applyNumberFormat="1" applyFont="1" applyFill="1" applyBorder="1" applyAlignment="1">
      <alignment horizontal="center" vertical="center" textRotation="90" wrapText="1"/>
    </xf>
    <xf numFmtId="180" fontId="15" fillId="33" borderId="52" xfId="0" applyNumberFormat="1" applyFont="1" applyFill="1" applyBorder="1" applyAlignment="1">
      <alignment horizontal="center" vertical="center" textRotation="90" wrapText="1"/>
    </xf>
    <xf numFmtId="180" fontId="15" fillId="33" borderId="53" xfId="0" applyNumberFormat="1" applyFont="1" applyFill="1" applyBorder="1" applyAlignment="1">
      <alignment horizontal="center" vertical="center" textRotation="90" wrapText="1"/>
    </xf>
    <xf numFmtId="180" fontId="15" fillId="33" borderId="9" xfId="0" applyNumberFormat="1" applyFont="1" applyFill="1" applyBorder="1" applyAlignment="1">
      <alignment horizontal="center" vertical="center" textRotation="90" wrapText="1"/>
    </xf>
    <xf numFmtId="180" fontId="11" fillId="34" borderId="16" xfId="0" applyNumberFormat="1" applyFont="1" applyFill="1" applyBorder="1" applyAlignment="1">
      <alignment horizontal="center" vertical="center" textRotation="90" wrapText="1"/>
    </xf>
    <xf numFmtId="180" fontId="11" fillId="34" borderId="21" xfId="0" applyNumberFormat="1" applyFont="1" applyFill="1" applyBorder="1" applyAlignment="1">
      <alignment horizontal="center" vertical="center" textRotation="90" wrapText="1"/>
    </xf>
    <xf numFmtId="180" fontId="11" fillId="34" borderId="50" xfId="0" applyNumberFormat="1" applyFont="1" applyFill="1" applyBorder="1" applyAlignment="1">
      <alignment horizontal="center" vertical="center" textRotation="90" wrapText="1"/>
    </xf>
    <xf numFmtId="180" fontId="11" fillId="34" borderId="40" xfId="0" applyNumberFormat="1" applyFont="1" applyFill="1" applyBorder="1" applyAlignment="1">
      <alignment horizontal="center" vertical="center" textRotation="90" wrapText="1"/>
    </xf>
    <xf numFmtId="180" fontId="11" fillId="33" borderId="26" xfId="0" applyNumberFormat="1" applyFont="1" applyFill="1" applyBorder="1" applyAlignment="1">
      <alignment horizontal="center" vertical="center" textRotation="90" wrapText="1"/>
    </xf>
    <xf numFmtId="0" fontId="13" fillId="33" borderId="23" xfId="0" applyFont="1" applyFill="1" applyBorder="1" applyAlignment="1">
      <alignment horizontal="center" vertical="center" wrapText="1"/>
    </xf>
    <xf numFmtId="180" fontId="11" fillId="34" borderId="37" xfId="0" applyNumberFormat="1" applyFont="1" applyFill="1" applyBorder="1" applyAlignment="1">
      <alignment horizontal="center" vertical="center" textRotation="90" wrapText="1"/>
    </xf>
    <xf numFmtId="180" fontId="11" fillId="35" borderId="40" xfId="0" applyNumberFormat="1" applyFont="1" applyFill="1" applyBorder="1" applyAlignment="1">
      <alignment horizontal="center" vertical="center" textRotation="90" wrapText="1"/>
    </xf>
    <xf numFmtId="180" fontId="11" fillId="34" borderId="48" xfId="0" applyNumberFormat="1" applyFont="1" applyFill="1" applyBorder="1" applyAlignment="1">
      <alignment horizontal="center" vertical="center" textRotation="90" wrapText="1"/>
    </xf>
    <xf numFmtId="180" fontId="11" fillId="34" borderId="54" xfId="0" applyNumberFormat="1" applyFont="1" applyFill="1" applyBorder="1" applyAlignment="1">
      <alignment horizontal="center" vertical="center" textRotation="90" wrapText="1"/>
    </xf>
    <xf numFmtId="180" fontId="15" fillId="33" borderId="21" xfId="0" applyNumberFormat="1" applyFont="1" applyFill="1" applyBorder="1" applyAlignment="1">
      <alignment horizontal="center" vertical="center" textRotation="90" wrapText="1"/>
    </xf>
    <xf numFmtId="180" fontId="11" fillId="34" borderId="55" xfId="0" applyNumberFormat="1" applyFont="1" applyFill="1" applyBorder="1" applyAlignment="1">
      <alignment horizontal="center" vertical="center" textRotation="90" wrapText="1"/>
    </xf>
    <xf numFmtId="180" fontId="0" fillId="0" borderId="9" xfId="0" applyNumberFormat="1" applyBorder="1" applyAlignment="1">
      <alignment horizontal="center"/>
    </xf>
    <xf numFmtId="180" fontId="0" fillId="0" borderId="9" xfId="0" applyNumberFormat="1" applyBorder="1" applyAlignment="1">
      <alignment/>
    </xf>
    <xf numFmtId="49" fontId="8" fillId="33" borderId="0" xfId="0" applyNumberFormat="1" applyFont="1" applyFill="1" applyBorder="1" applyAlignment="1">
      <alignment vertical="center" wrapText="1"/>
    </xf>
    <xf numFmtId="49" fontId="8" fillId="34" borderId="56" xfId="0" applyNumberFormat="1" applyFont="1" applyFill="1" applyBorder="1" applyAlignment="1">
      <alignment horizontal="left" vertical="center" wrapText="1"/>
    </xf>
    <xf numFmtId="0" fontId="54" fillId="34" borderId="56" xfId="0" applyFont="1" applyFill="1" applyBorder="1" applyAlignment="1">
      <alignment horizontal="left" vertical="center" wrapText="1"/>
    </xf>
    <xf numFmtId="49" fontId="8" fillId="33" borderId="57" xfId="0" applyNumberFormat="1" applyFont="1" applyFill="1" applyBorder="1" applyAlignment="1">
      <alignment horizontal="center" vertical="center" wrapText="1"/>
    </xf>
    <xf numFmtId="49" fontId="8" fillId="33" borderId="58" xfId="0" applyNumberFormat="1" applyFont="1" applyFill="1" applyBorder="1" applyAlignment="1">
      <alignment horizontal="left" vertical="center" wrapText="1"/>
    </xf>
    <xf numFmtId="0" fontId="13" fillId="33" borderId="43" xfId="0" applyFont="1" applyFill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3" fillId="34" borderId="62" xfId="0" applyFont="1" applyFill="1" applyBorder="1" applyAlignment="1">
      <alignment horizontal="center" vertical="center" wrapText="1"/>
    </xf>
    <xf numFmtId="0" fontId="13" fillId="34" borderId="63" xfId="0" applyFont="1" applyFill="1" applyBorder="1" applyAlignment="1">
      <alignment horizontal="center" vertical="center" wrapText="1"/>
    </xf>
    <xf numFmtId="0" fontId="15" fillId="33" borderId="63" xfId="0" applyFont="1" applyFill="1" applyBorder="1" applyAlignment="1">
      <alignment horizontal="center" vertical="center" wrapText="1"/>
    </xf>
    <xf numFmtId="0" fontId="12" fillId="38" borderId="64" xfId="0" applyFont="1" applyFill="1" applyBorder="1" applyAlignment="1">
      <alignment horizontal="left" vertical="center" wrapText="1"/>
    </xf>
    <xf numFmtId="0" fontId="12" fillId="0" borderId="48" xfId="0" applyFont="1" applyBorder="1" applyAlignment="1">
      <alignment vertical="center" wrapText="1"/>
    </xf>
    <xf numFmtId="0" fontId="12" fillId="0" borderId="63" xfId="0" applyFont="1" applyBorder="1" applyAlignment="1">
      <alignment vertical="center" wrapText="1"/>
    </xf>
    <xf numFmtId="180" fontId="15" fillId="33" borderId="65" xfId="0" applyNumberFormat="1" applyFont="1" applyFill="1" applyBorder="1" applyAlignment="1">
      <alignment horizontal="center" vertical="center" textRotation="90" wrapText="1"/>
    </xf>
    <xf numFmtId="0" fontId="12" fillId="0" borderId="63" xfId="0" applyFont="1" applyBorder="1" applyAlignment="1">
      <alignment horizontal="left" vertical="center" wrapText="1"/>
    </xf>
    <xf numFmtId="0" fontId="15" fillId="33" borderId="57" xfId="0" applyFont="1" applyFill="1" applyBorder="1" applyAlignment="1">
      <alignment horizontal="center" vertical="center" wrapText="1"/>
    </xf>
    <xf numFmtId="0" fontId="17" fillId="34" borderId="62" xfId="0" applyFont="1" applyFill="1" applyBorder="1" applyAlignment="1">
      <alignment vertical="center" wrapText="1"/>
    </xf>
    <xf numFmtId="0" fontId="15" fillId="33" borderId="66" xfId="0" applyFont="1" applyFill="1" applyBorder="1" applyAlignment="1">
      <alignment horizontal="center" vertical="center" wrapText="1"/>
    </xf>
    <xf numFmtId="0" fontId="12" fillId="0" borderId="64" xfId="0" applyFont="1" applyBorder="1" applyAlignment="1">
      <alignment horizontal="left" vertical="center" wrapText="1"/>
    </xf>
    <xf numFmtId="0" fontId="12" fillId="0" borderId="54" xfId="0" applyFont="1" applyBorder="1" applyAlignment="1">
      <alignment horizontal="left" vertical="center" wrapText="1"/>
    </xf>
    <xf numFmtId="0" fontId="15" fillId="33" borderId="67" xfId="0" applyFont="1" applyFill="1" applyBorder="1" applyAlignment="1">
      <alignment horizontal="center" vertical="center" wrapText="1"/>
    </xf>
    <xf numFmtId="0" fontId="12" fillId="0" borderId="68" xfId="0" applyFont="1" applyBorder="1" applyAlignment="1">
      <alignment horizontal="left" vertical="center" wrapText="1"/>
    </xf>
    <xf numFmtId="0" fontId="17" fillId="34" borderId="69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wrapText="1"/>
    </xf>
    <xf numFmtId="0" fontId="11" fillId="0" borderId="0" xfId="0" applyFont="1" applyAlignment="1">
      <alignment/>
    </xf>
    <xf numFmtId="49" fontId="1" fillId="33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49" fontId="1" fillId="34" borderId="0" xfId="0" applyNumberFormat="1" applyFont="1" applyFill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tabSelected="1" view="pageBreakPreview" zoomScale="90" zoomScaleSheetLayoutView="90" workbookViewId="0" topLeftCell="A24">
      <selection activeCell="B24" sqref="B24"/>
    </sheetView>
  </sheetViews>
  <sheetFormatPr defaultColWidth="9.00390625" defaultRowHeight="15" outlineLevelCol="1"/>
  <cols>
    <col min="1" max="1" width="5.7109375" style="10" customWidth="1"/>
    <col min="2" max="2" width="26.57421875" style="11" customWidth="1"/>
    <col min="3" max="3" width="11.8515625" style="11" customWidth="1"/>
    <col min="4" max="4" width="3.57421875" style="12" customWidth="1"/>
    <col min="5" max="5" width="3.7109375" style="13" hidden="1" customWidth="1" outlineLevel="1"/>
    <col min="6" max="6" width="5.00390625" style="14" hidden="1" customWidth="1" outlineLevel="1"/>
    <col min="7" max="7" width="3.7109375" style="13" customWidth="1" collapsed="1"/>
    <col min="8" max="8" width="3.7109375" style="15" hidden="1" customWidth="1" outlineLevel="1"/>
    <col min="9" max="9" width="3.7109375" style="16" hidden="1" customWidth="1" outlineLevel="1"/>
    <col min="10" max="10" width="3.7109375" style="15" customWidth="1" collapsed="1"/>
    <col min="11" max="11" width="3.7109375" style="15" hidden="1" customWidth="1" outlineLevel="1"/>
    <col min="12" max="12" width="4.28125" style="14" hidden="1" customWidth="1" outlineLevel="1"/>
    <col min="13" max="13" width="3.7109375" style="17" customWidth="1" collapsed="1"/>
    <col min="14" max="15" width="3.7109375" style="17" hidden="1" customWidth="1"/>
    <col min="16" max="16" width="3.7109375" style="17" customWidth="1"/>
    <col min="17" max="18" width="3.7109375" style="17" hidden="1" customWidth="1"/>
    <col min="19" max="19" width="3.7109375" style="17" customWidth="1"/>
    <col min="20" max="21" width="3.7109375" style="17" hidden="1" customWidth="1"/>
    <col min="22" max="22" width="3.7109375" style="17" customWidth="1"/>
    <col min="23" max="23" width="3.57421875" style="18" customWidth="1"/>
    <col min="24" max="24" width="3.7109375" style="19" hidden="1" customWidth="1" outlineLevel="1"/>
    <col min="25" max="25" width="3.7109375" style="20" hidden="1" customWidth="1" outlineLevel="1"/>
    <col min="26" max="26" width="3.7109375" style="19" customWidth="1" collapsed="1"/>
    <col min="27" max="27" width="3.7109375" style="21" hidden="1" customWidth="1" outlineLevel="1"/>
    <col min="28" max="28" width="3.7109375" style="22" hidden="1" customWidth="1" outlineLevel="1"/>
    <col min="29" max="29" width="3.7109375" style="21" customWidth="1" collapsed="1"/>
    <col min="30" max="30" width="3.7109375" style="9" hidden="1" customWidth="1" outlineLevel="1"/>
    <col min="31" max="31" width="3.7109375" style="23" hidden="1" customWidth="1" outlineLevel="1"/>
    <col min="32" max="32" width="3.7109375" style="9" customWidth="1" collapsed="1"/>
    <col min="33" max="34" width="3.7109375" style="9" hidden="1" customWidth="1"/>
    <col min="35" max="35" width="3.7109375" style="9" customWidth="1"/>
    <col min="36" max="37" width="3.7109375" style="9" hidden="1" customWidth="1"/>
    <col min="38" max="38" width="3.7109375" style="9" customWidth="1"/>
    <col min="39" max="40" width="3.7109375" style="9" hidden="1" customWidth="1"/>
    <col min="41" max="41" width="3.7109375" style="9" customWidth="1"/>
    <col min="42" max="42" width="3.7109375" style="24" customWidth="1"/>
    <col min="43" max="43" width="3.28125" style="9" hidden="1" customWidth="1"/>
    <col min="44" max="44" width="4.00390625" style="9" hidden="1" customWidth="1"/>
    <col min="45" max="45" width="4.421875" style="9" customWidth="1"/>
    <col min="46" max="47" width="3.28125" style="9" hidden="1" customWidth="1"/>
    <col min="48" max="48" width="3.7109375" style="9" customWidth="1"/>
    <col min="49" max="50" width="3.28125" style="9" hidden="1" customWidth="1"/>
    <col min="51" max="51" width="3.7109375" style="9" customWidth="1"/>
    <col min="52" max="53" width="3.7109375" style="9" hidden="1" customWidth="1"/>
    <col min="54" max="54" width="3.7109375" style="9" customWidth="1"/>
    <col min="55" max="56" width="3.7109375" style="9" hidden="1" customWidth="1"/>
    <col min="57" max="57" width="3.7109375" style="9" customWidth="1"/>
    <col min="58" max="59" width="3.7109375" style="9" hidden="1" customWidth="1"/>
    <col min="60" max="60" width="3.7109375" style="9" customWidth="1"/>
    <col min="61" max="61" width="4.140625" style="25" customWidth="1"/>
    <col min="62" max="62" width="3.7109375" style="9" hidden="1" customWidth="1" outlineLevel="1"/>
    <col min="63" max="63" width="3.7109375" style="26" hidden="1" customWidth="1" outlineLevel="1"/>
    <col min="64" max="64" width="3.7109375" style="9" customWidth="1" collapsed="1"/>
    <col min="65" max="65" width="3.7109375" style="9" hidden="1" customWidth="1" outlineLevel="1"/>
    <col min="66" max="66" width="3.7109375" style="26" hidden="1" customWidth="1" outlineLevel="1"/>
    <col min="67" max="67" width="3.7109375" style="9" customWidth="1" collapsed="1"/>
    <col min="68" max="68" width="3.7109375" style="9" hidden="1" customWidth="1" outlineLevel="1"/>
    <col min="69" max="69" width="3.7109375" style="26" hidden="1" customWidth="1" outlineLevel="1"/>
    <col min="70" max="70" width="3.7109375" style="27" customWidth="1" collapsed="1"/>
    <col min="71" max="72" width="3.7109375" style="9" hidden="1" customWidth="1"/>
    <col min="73" max="73" width="3.7109375" style="9" customWidth="1"/>
    <col min="74" max="75" width="3.7109375" style="9" hidden="1" customWidth="1"/>
    <col min="76" max="76" width="3.7109375" style="9" customWidth="1"/>
    <col min="77" max="78" width="3.7109375" style="9" hidden="1" customWidth="1"/>
    <col min="79" max="79" width="3.7109375" style="9" customWidth="1"/>
    <col min="80" max="80" width="24.28125" style="28" hidden="1" customWidth="1"/>
  </cols>
  <sheetData>
    <row r="1" spans="1:95" s="1" customFormat="1" ht="17.25" customHeight="1">
      <c r="A1" s="29"/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123" t="s">
        <v>0</v>
      </c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</row>
    <row r="2" spans="1:256" s="1" customFormat="1" ht="17.2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124" t="s">
        <v>1</v>
      </c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  <c r="EQ2" s="180"/>
      <c r="ER2" s="180"/>
      <c r="ES2" s="180"/>
      <c r="ET2" s="180"/>
      <c r="EU2" s="180"/>
      <c r="EV2" s="180"/>
      <c r="EW2" s="180"/>
      <c r="EX2" s="180"/>
      <c r="EY2" s="180"/>
      <c r="EZ2" s="180"/>
      <c r="FA2" s="180"/>
      <c r="FB2" s="180"/>
      <c r="FC2" s="180"/>
      <c r="FD2" s="180"/>
      <c r="FE2" s="180"/>
      <c r="FF2" s="180"/>
      <c r="FG2" s="180"/>
      <c r="FH2" s="180"/>
      <c r="FI2" s="180"/>
      <c r="FJ2" s="180"/>
      <c r="FK2" s="180"/>
      <c r="FL2" s="180"/>
      <c r="FM2" s="180"/>
      <c r="FN2" s="180"/>
      <c r="FO2" s="180"/>
      <c r="FP2" s="180"/>
      <c r="FQ2" s="180"/>
      <c r="FR2" s="180"/>
      <c r="FS2" s="180"/>
      <c r="FT2" s="180"/>
      <c r="FU2" s="180"/>
      <c r="FV2" s="180"/>
      <c r="FW2" s="180"/>
      <c r="FX2" s="180"/>
      <c r="FY2" s="180"/>
      <c r="FZ2" s="180"/>
      <c r="GA2" s="180"/>
      <c r="GB2" s="180"/>
      <c r="GC2" s="180"/>
      <c r="GD2" s="180"/>
      <c r="GE2" s="180"/>
      <c r="GF2" s="180"/>
      <c r="GG2" s="180"/>
      <c r="GH2" s="180"/>
      <c r="GI2" s="180"/>
      <c r="GJ2" s="180"/>
      <c r="GK2" s="180"/>
      <c r="GL2" s="180"/>
      <c r="GM2" s="180"/>
      <c r="GN2" s="180"/>
      <c r="GO2" s="180"/>
      <c r="GP2" s="180"/>
      <c r="GQ2" s="180"/>
      <c r="GR2" s="180"/>
      <c r="GS2" s="180"/>
      <c r="GT2" s="180"/>
      <c r="GU2" s="180"/>
      <c r="GV2" s="180"/>
      <c r="GW2" s="180"/>
      <c r="GX2" s="180"/>
      <c r="GY2" s="180"/>
      <c r="GZ2" s="180"/>
      <c r="HA2" s="180"/>
      <c r="HB2" s="180"/>
      <c r="HC2" s="180"/>
      <c r="HD2" s="180"/>
      <c r="HE2" s="180"/>
      <c r="HF2" s="180"/>
      <c r="HG2" s="180"/>
      <c r="HH2" s="180"/>
      <c r="HI2" s="180"/>
      <c r="HJ2" s="180"/>
      <c r="HK2" s="180"/>
      <c r="HL2" s="180"/>
      <c r="HM2" s="180"/>
      <c r="HN2" s="180"/>
      <c r="HO2" s="180"/>
      <c r="HP2" s="180"/>
      <c r="HQ2" s="180"/>
      <c r="HR2" s="180"/>
      <c r="HS2" s="180"/>
      <c r="HT2" s="180"/>
      <c r="HU2" s="180"/>
      <c r="HV2" s="180"/>
      <c r="HW2" s="180"/>
      <c r="HX2" s="180"/>
      <c r="HY2" s="180"/>
      <c r="HZ2" s="180"/>
      <c r="IA2" s="180"/>
      <c r="IB2" s="180"/>
      <c r="IC2" s="180"/>
      <c r="ID2" s="180"/>
      <c r="IE2" s="180"/>
      <c r="IF2" s="180"/>
      <c r="IG2" s="180"/>
      <c r="IH2" s="180"/>
      <c r="II2" s="180"/>
      <c r="IJ2" s="180"/>
      <c r="IK2" s="180"/>
      <c r="IL2" s="180"/>
      <c r="IM2" s="180"/>
      <c r="IN2" s="180"/>
      <c r="IO2" s="180"/>
      <c r="IP2" s="180"/>
      <c r="IQ2" s="180"/>
      <c r="IR2" s="180"/>
      <c r="IS2" s="180"/>
      <c r="IT2" s="180"/>
      <c r="IU2" s="180"/>
      <c r="IV2" s="180"/>
    </row>
    <row r="3" spans="1:256" s="1" customFormat="1" ht="17.2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123" t="s">
        <v>2</v>
      </c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1"/>
      <c r="ED3" s="181"/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V3" s="181"/>
      <c r="EW3" s="181"/>
      <c r="EX3" s="181"/>
      <c r="EY3" s="181"/>
      <c r="EZ3" s="181"/>
      <c r="FA3" s="181"/>
      <c r="FB3" s="181"/>
      <c r="FC3" s="181"/>
      <c r="FD3" s="181"/>
      <c r="FE3" s="181"/>
      <c r="FF3" s="181"/>
      <c r="FG3" s="181"/>
      <c r="FH3" s="181"/>
      <c r="FI3" s="181"/>
      <c r="FJ3" s="181"/>
      <c r="FK3" s="181"/>
      <c r="FL3" s="181"/>
      <c r="FM3" s="181"/>
      <c r="FN3" s="181"/>
      <c r="FO3" s="181"/>
      <c r="FP3" s="181"/>
      <c r="FQ3" s="181"/>
      <c r="FR3" s="181"/>
      <c r="FS3" s="181"/>
      <c r="FT3" s="181"/>
      <c r="FU3" s="181"/>
      <c r="FV3" s="181"/>
      <c r="FW3" s="181"/>
      <c r="FX3" s="181"/>
      <c r="FY3" s="181"/>
      <c r="FZ3" s="181"/>
      <c r="GA3" s="181"/>
      <c r="GB3" s="181"/>
      <c r="GC3" s="181"/>
      <c r="GD3" s="181"/>
      <c r="GE3" s="181"/>
      <c r="GF3" s="181"/>
      <c r="GG3" s="181"/>
      <c r="GH3" s="181"/>
      <c r="GI3" s="181"/>
      <c r="GJ3" s="181"/>
      <c r="GK3" s="181"/>
      <c r="GL3" s="181"/>
      <c r="GM3" s="181"/>
      <c r="GN3" s="181"/>
      <c r="GO3" s="181"/>
      <c r="GP3" s="181"/>
      <c r="GQ3" s="181"/>
      <c r="GR3" s="181"/>
      <c r="GS3" s="181"/>
      <c r="GT3" s="181"/>
      <c r="GU3" s="181"/>
      <c r="GV3" s="181"/>
      <c r="GW3" s="181"/>
      <c r="GX3" s="181"/>
      <c r="GY3" s="181"/>
      <c r="GZ3" s="181"/>
      <c r="HA3" s="181"/>
      <c r="HB3" s="181"/>
      <c r="HC3" s="181"/>
      <c r="HD3" s="181"/>
      <c r="HE3" s="181"/>
      <c r="HF3" s="181"/>
      <c r="HG3" s="181"/>
      <c r="HH3" s="181"/>
      <c r="HI3" s="181"/>
      <c r="HJ3" s="181"/>
      <c r="HK3" s="181"/>
      <c r="HL3" s="181"/>
      <c r="HM3" s="181"/>
      <c r="HN3" s="181"/>
      <c r="HO3" s="181"/>
      <c r="HP3" s="181"/>
      <c r="HQ3" s="181"/>
      <c r="HR3" s="181"/>
      <c r="HS3" s="181"/>
      <c r="HT3" s="181"/>
      <c r="HU3" s="181"/>
      <c r="HV3" s="181"/>
      <c r="HW3" s="181"/>
      <c r="HX3" s="181"/>
      <c r="HY3" s="181"/>
      <c r="HZ3" s="181"/>
      <c r="IA3" s="181"/>
      <c r="IB3" s="181"/>
      <c r="IC3" s="181"/>
      <c r="ID3" s="181"/>
      <c r="IE3" s="181"/>
      <c r="IF3" s="181"/>
      <c r="IG3" s="181"/>
      <c r="IH3" s="181"/>
      <c r="II3" s="181"/>
      <c r="IJ3" s="181"/>
      <c r="IK3" s="181"/>
      <c r="IL3" s="181"/>
      <c r="IM3" s="181"/>
      <c r="IN3" s="181"/>
      <c r="IO3" s="181"/>
      <c r="IP3" s="181"/>
      <c r="IQ3" s="181"/>
      <c r="IR3" s="181"/>
      <c r="IS3" s="181"/>
      <c r="IT3" s="181"/>
      <c r="IU3" s="181"/>
      <c r="IV3" s="181"/>
    </row>
    <row r="4" spans="1:256" s="1" customFormat="1" ht="17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123" t="s">
        <v>3</v>
      </c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2"/>
      <c r="EZ4" s="182"/>
      <c r="FA4" s="182"/>
      <c r="FB4" s="182"/>
      <c r="FC4" s="182"/>
      <c r="FD4" s="182"/>
      <c r="FE4" s="182"/>
      <c r="FF4" s="182"/>
      <c r="FG4" s="182"/>
      <c r="FH4" s="182"/>
      <c r="FI4" s="182"/>
      <c r="FJ4" s="182"/>
      <c r="FK4" s="182"/>
      <c r="FL4" s="182"/>
      <c r="FM4" s="182"/>
      <c r="FN4" s="182"/>
      <c r="FO4" s="182"/>
      <c r="FP4" s="182"/>
      <c r="FQ4" s="182"/>
      <c r="FR4" s="182"/>
      <c r="FS4" s="182"/>
      <c r="FT4" s="182"/>
      <c r="FU4" s="182"/>
      <c r="FV4" s="182"/>
      <c r="FW4" s="182"/>
      <c r="FX4" s="182"/>
      <c r="FY4" s="182"/>
      <c r="FZ4" s="182"/>
      <c r="GA4" s="182"/>
      <c r="GB4" s="182"/>
      <c r="GC4" s="182"/>
      <c r="GD4" s="182"/>
      <c r="GE4" s="182"/>
      <c r="GF4" s="182"/>
      <c r="GG4" s="182"/>
      <c r="GH4" s="182"/>
      <c r="GI4" s="182"/>
      <c r="GJ4" s="182"/>
      <c r="GK4" s="182"/>
      <c r="GL4" s="182"/>
      <c r="GM4" s="182"/>
      <c r="GN4" s="182"/>
      <c r="GO4" s="182"/>
      <c r="GP4" s="182"/>
      <c r="GQ4" s="182"/>
      <c r="GR4" s="182"/>
      <c r="GS4" s="182"/>
      <c r="GT4" s="182"/>
      <c r="GU4" s="182"/>
      <c r="GV4" s="182"/>
      <c r="GW4" s="182"/>
      <c r="GX4" s="182"/>
      <c r="GY4" s="182"/>
      <c r="GZ4" s="182"/>
      <c r="HA4" s="182"/>
      <c r="HB4" s="182"/>
      <c r="HC4" s="182"/>
      <c r="HD4" s="182"/>
      <c r="HE4" s="182"/>
      <c r="HF4" s="182"/>
      <c r="HG4" s="182"/>
      <c r="HH4" s="182"/>
      <c r="HI4" s="182"/>
      <c r="HJ4" s="182"/>
      <c r="HK4" s="182"/>
      <c r="HL4" s="182"/>
      <c r="HM4" s="182"/>
      <c r="HN4" s="182"/>
      <c r="HO4" s="182"/>
      <c r="HP4" s="182"/>
      <c r="HQ4" s="182"/>
      <c r="HR4" s="182"/>
      <c r="HS4" s="182"/>
      <c r="HT4" s="182"/>
      <c r="HU4" s="182"/>
      <c r="HV4" s="182"/>
      <c r="HW4" s="182"/>
      <c r="HX4" s="182"/>
      <c r="HY4" s="182"/>
      <c r="HZ4" s="182"/>
      <c r="IA4" s="182"/>
      <c r="IB4" s="182"/>
      <c r="IC4" s="182"/>
      <c r="ID4" s="182"/>
      <c r="IE4" s="182"/>
      <c r="IF4" s="182"/>
      <c r="IG4" s="182"/>
      <c r="IH4" s="182"/>
      <c r="II4" s="182"/>
      <c r="IJ4" s="182"/>
      <c r="IK4" s="182"/>
      <c r="IL4" s="182"/>
      <c r="IM4" s="182"/>
      <c r="IN4" s="182"/>
      <c r="IO4" s="182"/>
      <c r="IP4" s="182"/>
      <c r="IQ4" s="182"/>
      <c r="IR4" s="182"/>
      <c r="IS4" s="182"/>
      <c r="IT4" s="182"/>
      <c r="IU4" s="182"/>
      <c r="IV4" s="182"/>
    </row>
    <row r="5" spans="1:256" s="1" customFormat="1" ht="20.2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124" t="s">
        <v>4</v>
      </c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31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182"/>
      <c r="EN5" s="182"/>
      <c r="EO5" s="182"/>
      <c r="EP5" s="182"/>
      <c r="EQ5" s="182"/>
      <c r="ER5" s="182"/>
      <c r="ES5" s="182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2"/>
      <c r="FF5" s="182"/>
      <c r="FG5" s="182"/>
      <c r="FH5" s="182"/>
      <c r="FI5" s="182"/>
      <c r="FJ5" s="182"/>
      <c r="FK5" s="182"/>
      <c r="FL5" s="182"/>
      <c r="FM5" s="182"/>
      <c r="FN5" s="182"/>
      <c r="FO5" s="182"/>
      <c r="FP5" s="182"/>
      <c r="FQ5" s="182"/>
      <c r="FR5" s="182"/>
      <c r="FS5" s="182"/>
      <c r="FT5" s="182"/>
      <c r="FU5" s="182"/>
      <c r="FV5" s="182"/>
      <c r="FW5" s="182"/>
      <c r="FX5" s="182"/>
      <c r="FY5" s="182"/>
      <c r="FZ5" s="182"/>
      <c r="GA5" s="182"/>
      <c r="GB5" s="182"/>
      <c r="GC5" s="182"/>
      <c r="GD5" s="182"/>
      <c r="GE5" s="182"/>
      <c r="GF5" s="182"/>
      <c r="GG5" s="182"/>
      <c r="GH5" s="182"/>
      <c r="GI5" s="182"/>
      <c r="GJ5" s="182"/>
      <c r="GK5" s="182"/>
      <c r="GL5" s="182"/>
      <c r="GM5" s="182"/>
      <c r="GN5" s="182"/>
      <c r="GO5" s="182"/>
      <c r="GP5" s="182"/>
      <c r="GQ5" s="182"/>
      <c r="GR5" s="182"/>
      <c r="GS5" s="182"/>
      <c r="GT5" s="182"/>
      <c r="GU5" s="182"/>
      <c r="GV5" s="182"/>
      <c r="GW5" s="182"/>
      <c r="GX5" s="182"/>
      <c r="GY5" s="182"/>
      <c r="GZ5" s="182"/>
      <c r="HA5" s="182"/>
      <c r="HB5" s="182"/>
      <c r="HC5" s="182"/>
      <c r="HD5" s="182"/>
      <c r="HE5" s="182"/>
      <c r="HF5" s="182"/>
      <c r="HG5" s="182"/>
      <c r="HH5" s="182"/>
      <c r="HI5" s="182"/>
      <c r="HJ5" s="182"/>
      <c r="HK5" s="182"/>
      <c r="HL5" s="182"/>
      <c r="HM5" s="182"/>
      <c r="HN5" s="182"/>
      <c r="HO5" s="182"/>
      <c r="HP5" s="182"/>
      <c r="HQ5" s="182"/>
      <c r="HR5" s="182"/>
      <c r="HS5" s="182"/>
      <c r="HT5" s="182"/>
      <c r="HU5" s="182"/>
      <c r="HV5" s="182"/>
      <c r="HW5" s="182"/>
      <c r="HX5" s="182"/>
      <c r="HY5" s="182"/>
      <c r="HZ5" s="182"/>
      <c r="IA5" s="182"/>
      <c r="IB5" s="182"/>
      <c r="IC5" s="182"/>
      <c r="ID5" s="182"/>
      <c r="IE5" s="182"/>
      <c r="IF5" s="182"/>
      <c r="IG5" s="182"/>
      <c r="IH5" s="182"/>
      <c r="II5" s="182"/>
      <c r="IJ5" s="182"/>
      <c r="IK5" s="182"/>
      <c r="IL5" s="182"/>
      <c r="IM5" s="182"/>
      <c r="IN5" s="182"/>
      <c r="IO5" s="182"/>
      <c r="IP5" s="182"/>
      <c r="IQ5" s="182"/>
      <c r="IR5" s="182"/>
      <c r="IS5" s="182"/>
      <c r="IT5" s="182"/>
      <c r="IU5" s="182"/>
      <c r="IV5" s="182"/>
    </row>
    <row r="6" spans="1:256" s="1" customFormat="1" ht="1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2"/>
      <c r="EG6" s="182"/>
      <c r="EH6" s="182"/>
      <c r="EI6" s="182"/>
      <c r="EJ6" s="182"/>
      <c r="EK6" s="182"/>
      <c r="EL6" s="182"/>
      <c r="EM6" s="182"/>
      <c r="EN6" s="182"/>
      <c r="EO6" s="182"/>
      <c r="EP6" s="182"/>
      <c r="EQ6" s="182"/>
      <c r="ER6" s="182"/>
      <c r="ES6" s="182"/>
      <c r="ET6" s="182"/>
      <c r="EU6" s="182"/>
      <c r="EV6" s="182"/>
      <c r="EW6" s="182"/>
      <c r="EX6" s="182"/>
      <c r="EY6" s="182"/>
      <c r="EZ6" s="182"/>
      <c r="FA6" s="182"/>
      <c r="FB6" s="182"/>
      <c r="FC6" s="182"/>
      <c r="FD6" s="182"/>
      <c r="FE6" s="182"/>
      <c r="FF6" s="182"/>
      <c r="FG6" s="182"/>
      <c r="FH6" s="182"/>
      <c r="FI6" s="182"/>
      <c r="FJ6" s="182"/>
      <c r="FK6" s="182"/>
      <c r="FL6" s="182"/>
      <c r="FM6" s="182"/>
      <c r="FN6" s="182"/>
      <c r="FO6" s="182"/>
      <c r="FP6" s="182"/>
      <c r="FQ6" s="182"/>
      <c r="FR6" s="182"/>
      <c r="FS6" s="182"/>
      <c r="FT6" s="182"/>
      <c r="FU6" s="182"/>
      <c r="FV6" s="182"/>
      <c r="FW6" s="182"/>
      <c r="FX6" s="182"/>
      <c r="FY6" s="182"/>
      <c r="FZ6" s="182"/>
      <c r="GA6" s="182"/>
      <c r="GB6" s="182"/>
      <c r="GC6" s="182"/>
      <c r="GD6" s="182"/>
      <c r="GE6" s="182"/>
      <c r="GF6" s="182"/>
      <c r="GG6" s="182"/>
      <c r="GH6" s="182"/>
      <c r="GI6" s="182"/>
      <c r="GJ6" s="182"/>
      <c r="GK6" s="182"/>
      <c r="GL6" s="182"/>
      <c r="GM6" s="182"/>
      <c r="GN6" s="182"/>
      <c r="GO6" s="182"/>
      <c r="GP6" s="182"/>
      <c r="GQ6" s="182"/>
      <c r="GR6" s="182"/>
      <c r="GS6" s="182"/>
      <c r="GT6" s="182"/>
      <c r="GU6" s="182"/>
      <c r="GV6" s="182"/>
      <c r="GW6" s="182"/>
      <c r="GX6" s="182"/>
      <c r="GY6" s="182"/>
      <c r="GZ6" s="182"/>
      <c r="HA6" s="182"/>
      <c r="HB6" s="182"/>
      <c r="HC6" s="182"/>
      <c r="HD6" s="182"/>
      <c r="HE6" s="182"/>
      <c r="HF6" s="182"/>
      <c r="HG6" s="182"/>
      <c r="HH6" s="182"/>
      <c r="HI6" s="182"/>
      <c r="HJ6" s="182"/>
      <c r="HK6" s="182"/>
      <c r="HL6" s="182"/>
      <c r="HM6" s="182"/>
      <c r="HN6" s="182"/>
      <c r="HO6" s="182"/>
      <c r="HP6" s="182"/>
      <c r="HQ6" s="182"/>
      <c r="HR6" s="182"/>
      <c r="HS6" s="182"/>
      <c r="HT6" s="182"/>
      <c r="HU6" s="182"/>
      <c r="HV6" s="182"/>
      <c r="HW6" s="182"/>
      <c r="HX6" s="182"/>
      <c r="HY6" s="182"/>
      <c r="HZ6" s="182"/>
      <c r="IA6" s="182"/>
      <c r="IB6" s="182"/>
      <c r="IC6" s="182"/>
      <c r="ID6" s="182"/>
      <c r="IE6" s="182"/>
      <c r="IF6" s="182"/>
      <c r="IG6" s="182"/>
      <c r="IH6" s="182"/>
      <c r="II6" s="182"/>
      <c r="IJ6" s="182"/>
      <c r="IK6" s="182"/>
      <c r="IL6" s="182"/>
      <c r="IM6" s="182"/>
      <c r="IN6" s="182"/>
      <c r="IO6" s="182"/>
      <c r="IP6" s="182"/>
      <c r="IQ6" s="182"/>
      <c r="IR6" s="182"/>
      <c r="IS6" s="182"/>
      <c r="IT6" s="182"/>
      <c r="IU6" s="182"/>
      <c r="IV6" s="182"/>
    </row>
    <row r="7" spans="1:256" s="1" customFormat="1" ht="17.25" customHeight="1">
      <c r="A7" s="33" t="s">
        <v>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M7" s="182"/>
      <c r="EN7" s="182"/>
      <c r="EO7" s="182"/>
      <c r="EP7" s="182"/>
      <c r="EQ7" s="182"/>
      <c r="ER7" s="182"/>
      <c r="ES7" s="182"/>
      <c r="ET7" s="182"/>
      <c r="EU7" s="182"/>
      <c r="EV7" s="182"/>
      <c r="EW7" s="182"/>
      <c r="EX7" s="182"/>
      <c r="EY7" s="182"/>
      <c r="EZ7" s="182"/>
      <c r="FA7" s="182"/>
      <c r="FB7" s="182"/>
      <c r="FC7" s="182"/>
      <c r="FD7" s="182"/>
      <c r="FE7" s="182"/>
      <c r="FF7" s="182"/>
      <c r="FG7" s="182"/>
      <c r="FH7" s="182"/>
      <c r="FI7" s="182"/>
      <c r="FJ7" s="182"/>
      <c r="FK7" s="182"/>
      <c r="FL7" s="182"/>
      <c r="FM7" s="182"/>
      <c r="FN7" s="182"/>
      <c r="FO7" s="182"/>
      <c r="FP7" s="182"/>
      <c r="FQ7" s="182"/>
      <c r="FR7" s="182"/>
      <c r="FS7" s="182"/>
      <c r="FT7" s="182"/>
      <c r="FU7" s="182"/>
      <c r="FV7" s="182"/>
      <c r="FW7" s="182"/>
      <c r="FX7" s="182"/>
      <c r="FY7" s="182"/>
      <c r="FZ7" s="182"/>
      <c r="GA7" s="182"/>
      <c r="GB7" s="182"/>
      <c r="GC7" s="182"/>
      <c r="GD7" s="182"/>
      <c r="GE7" s="182"/>
      <c r="GF7" s="182"/>
      <c r="GG7" s="182"/>
      <c r="GH7" s="182"/>
      <c r="GI7" s="182"/>
      <c r="GJ7" s="182"/>
      <c r="GK7" s="182"/>
      <c r="GL7" s="182"/>
      <c r="GM7" s="182"/>
      <c r="GN7" s="182"/>
      <c r="GO7" s="182"/>
      <c r="GP7" s="182"/>
      <c r="GQ7" s="182"/>
      <c r="GR7" s="182"/>
      <c r="GS7" s="182"/>
      <c r="GT7" s="182"/>
      <c r="GU7" s="182"/>
      <c r="GV7" s="182"/>
      <c r="GW7" s="182"/>
      <c r="GX7" s="182"/>
      <c r="GY7" s="182"/>
      <c r="GZ7" s="182"/>
      <c r="HA7" s="182"/>
      <c r="HB7" s="182"/>
      <c r="HC7" s="182"/>
      <c r="HD7" s="182"/>
      <c r="HE7" s="182"/>
      <c r="HF7" s="182"/>
      <c r="HG7" s="182"/>
      <c r="HH7" s="182"/>
      <c r="HI7" s="182"/>
      <c r="HJ7" s="182"/>
      <c r="HK7" s="182"/>
      <c r="HL7" s="182"/>
      <c r="HM7" s="182"/>
      <c r="HN7" s="182"/>
      <c r="HO7" s="182"/>
      <c r="HP7" s="182"/>
      <c r="HQ7" s="182"/>
      <c r="HR7" s="182"/>
      <c r="HS7" s="182"/>
      <c r="HT7" s="182"/>
      <c r="HU7" s="182"/>
      <c r="HV7" s="182"/>
      <c r="HW7" s="182"/>
      <c r="HX7" s="182"/>
      <c r="HY7" s="182"/>
      <c r="HZ7" s="182"/>
      <c r="IA7" s="182"/>
      <c r="IB7" s="182"/>
      <c r="IC7" s="182"/>
      <c r="ID7" s="182"/>
      <c r="IE7" s="182"/>
      <c r="IF7" s="182"/>
      <c r="IG7" s="182"/>
      <c r="IH7" s="182"/>
      <c r="II7" s="182"/>
      <c r="IJ7" s="182"/>
      <c r="IK7" s="182"/>
      <c r="IL7" s="182"/>
      <c r="IM7" s="182"/>
      <c r="IN7" s="182"/>
      <c r="IO7" s="182"/>
      <c r="IP7" s="182"/>
      <c r="IQ7" s="182"/>
      <c r="IR7" s="182"/>
      <c r="IS7" s="182"/>
      <c r="IT7" s="182"/>
      <c r="IU7" s="182"/>
      <c r="IV7" s="182"/>
    </row>
    <row r="8" spans="1:80" ht="42" customHeight="1" hidden="1">
      <c r="A8" s="34" t="s">
        <v>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</row>
    <row r="9" spans="1:80" ht="41.25" customHeight="1" hidden="1">
      <c r="A9" s="35" t="s">
        <v>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</row>
    <row r="10" spans="1:80" s="2" customFormat="1" ht="67.5" customHeight="1" hidden="1">
      <c r="A10" s="36" t="s">
        <v>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154"/>
    </row>
    <row r="11" spans="1:80" s="3" customFormat="1" ht="39.75" customHeight="1" hidden="1">
      <c r="A11" s="38" t="s">
        <v>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155"/>
    </row>
    <row r="12" spans="1:80" s="4" customFormat="1" ht="51.75" customHeight="1" hidden="1">
      <c r="A12" s="40" t="s">
        <v>10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</row>
    <row r="13" spans="1:80" s="4" customFormat="1" ht="54" customHeight="1" hidden="1">
      <c r="A13" s="40" t="s">
        <v>11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</row>
    <row r="14" spans="1:80" ht="53.25" customHeight="1" hidden="1">
      <c r="A14" s="41" t="s">
        <v>12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</row>
    <row r="15" spans="1:80" ht="23.25" customHeight="1">
      <c r="A15" s="42" t="s">
        <v>13</v>
      </c>
      <c r="B15" s="43" t="s">
        <v>14</v>
      </c>
      <c r="C15" s="44" t="s">
        <v>15</v>
      </c>
      <c r="D15" s="45" t="s">
        <v>16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156"/>
      <c r="CB15" s="157"/>
    </row>
    <row r="16" spans="1:80" s="5" customFormat="1" ht="65.25" customHeight="1">
      <c r="A16" s="47"/>
      <c r="B16" s="48"/>
      <c r="C16" s="49"/>
      <c r="D16" s="50" t="s">
        <v>17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116"/>
      <c r="W16" s="50" t="s">
        <v>18</v>
      </c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116"/>
      <c r="AP16" s="50" t="s">
        <v>19</v>
      </c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116"/>
      <c r="BI16" s="144" t="s">
        <v>20</v>
      </c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58"/>
      <c r="CB16" s="159" t="s">
        <v>21</v>
      </c>
    </row>
    <row r="17" spans="1:80" s="6" customFormat="1" ht="27.75" customHeight="1">
      <c r="A17" s="47"/>
      <c r="B17" s="48"/>
      <c r="C17" s="49"/>
      <c r="D17" s="52" t="s">
        <v>22</v>
      </c>
      <c r="E17" s="53" t="s">
        <v>23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117"/>
      <c r="W17" s="118" t="s">
        <v>22</v>
      </c>
      <c r="X17" s="53" t="s">
        <v>23</v>
      </c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117"/>
      <c r="AP17" s="118" t="s">
        <v>22</v>
      </c>
      <c r="AQ17" s="53" t="s">
        <v>23</v>
      </c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117"/>
      <c r="BI17" s="118" t="s">
        <v>22</v>
      </c>
      <c r="BJ17" s="53" t="s">
        <v>23</v>
      </c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117"/>
      <c r="CB17" s="160"/>
    </row>
    <row r="18" spans="1:80" s="6" customFormat="1" ht="63" customHeight="1">
      <c r="A18" s="55"/>
      <c r="B18" s="56"/>
      <c r="C18" s="57"/>
      <c r="D18" s="58"/>
      <c r="E18" s="59" t="s">
        <v>24</v>
      </c>
      <c r="F18" s="60" t="s">
        <v>25</v>
      </c>
      <c r="G18" s="61">
        <v>2025</v>
      </c>
      <c r="H18" s="59" t="s">
        <v>24</v>
      </c>
      <c r="I18" s="60" t="s">
        <v>25</v>
      </c>
      <c r="J18" s="61">
        <v>2026</v>
      </c>
      <c r="K18" s="59" t="s">
        <v>24</v>
      </c>
      <c r="L18" s="60" t="s">
        <v>25</v>
      </c>
      <c r="M18" s="61">
        <v>2027</v>
      </c>
      <c r="N18" s="59" t="s">
        <v>24</v>
      </c>
      <c r="O18" s="60" t="s">
        <v>25</v>
      </c>
      <c r="P18" s="61">
        <v>2028</v>
      </c>
      <c r="Q18" s="59" t="s">
        <v>24</v>
      </c>
      <c r="R18" s="60" t="s">
        <v>25</v>
      </c>
      <c r="S18" s="61">
        <v>2029</v>
      </c>
      <c r="T18" s="59" t="s">
        <v>24</v>
      </c>
      <c r="U18" s="60" t="s">
        <v>25</v>
      </c>
      <c r="V18" s="119">
        <v>2030</v>
      </c>
      <c r="W18" s="120"/>
      <c r="X18" s="59" t="s">
        <v>24</v>
      </c>
      <c r="Y18" s="60" t="s">
        <v>25</v>
      </c>
      <c r="Z18" s="61">
        <v>2025</v>
      </c>
      <c r="AA18" s="59" t="s">
        <v>24</v>
      </c>
      <c r="AB18" s="60" t="s">
        <v>25</v>
      </c>
      <c r="AC18" s="61">
        <v>2026</v>
      </c>
      <c r="AD18" s="59" t="s">
        <v>24</v>
      </c>
      <c r="AE18" s="60" t="s">
        <v>25</v>
      </c>
      <c r="AF18" s="61">
        <v>2027</v>
      </c>
      <c r="AG18" s="59" t="s">
        <v>24</v>
      </c>
      <c r="AH18" s="60" t="s">
        <v>25</v>
      </c>
      <c r="AI18" s="61">
        <v>2028</v>
      </c>
      <c r="AJ18" s="59" t="s">
        <v>24</v>
      </c>
      <c r="AK18" s="60" t="s">
        <v>25</v>
      </c>
      <c r="AL18" s="61">
        <v>2029</v>
      </c>
      <c r="AM18" s="59" t="s">
        <v>24</v>
      </c>
      <c r="AN18" s="60" t="s">
        <v>25</v>
      </c>
      <c r="AO18" s="119">
        <v>2030</v>
      </c>
      <c r="AP18" s="120"/>
      <c r="AQ18" s="59" t="s">
        <v>24</v>
      </c>
      <c r="AR18" s="60" t="s">
        <v>25</v>
      </c>
      <c r="AS18" s="61">
        <v>2025</v>
      </c>
      <c r="AT18" s="59" t="s">
        <v>24</v>
      </c>
      <c r="AU18" s="60" t="s">
        <v>25</v>
      </c>
      <c r="AV18" s="61">
        <v>2026</v>
      </c>
      <c r="AW18" s="59" t="s">
        <v>24</v>
      </c>
      <c r="AX18" s="60" t="s">
        <v>25</v>
      </c>
      <c r="AY18" s="61">
        <v>2027</v>
      </c>
      <c r="AZ18" s="59" t="s">
        <v>24</v>
      </c>
      <c r="BA18" s="60" t="s">
        <v>25</v>
      </c>
      <c r="BB18" s="61">
        <v>2028</v>
      </c>
      <c r="BC18" s="59" t="s">
        <v>24</v>
      </c>
      <c r="BD18" s="60" t="s">
        <v>25</v>
      </c>
      <c r="BE18" s="61">
        <v>2029</v>
      </c>
      <c r="BF18" s="59" t="s">
        <v>24</v>
      </c>
      <c r="BG18" s="60" t="s">
        <v>25</v>
      </c>
      <c r="BH18" s="119">
        <v>2030</v>
      </c>
      <c r="BI18" s="120"/>
      <c r="BJ18" s="59" t="s">
        <v>24</v>
      </c>
      <c r="BK18" s="60" t="s">
        <v>25</v>
      </c>
      <c r="BL18" s="61">
        <v>2025</v>
      </c>
      <c r="BM18" s="59" t="s">
        <v>24</v>
      </c>
      <c r="BN18" s="60" t="s">
        <v>25</v>
      </c>
      <c r="BO18" s="61">
        <v>2026</v>
      </c>
      <c r="BP18" s="59" t="s">
        <v>24</v>
      </c>
      <c r="BQ18" s="60" t="s">
        <v>25</v>
      </c>
      <c r="BR18" s="61">
        <v>2027</v>
      </c>
      <c r="BS18" s="59" t="s">
        <v>24</v>
      </c>
      <c r="BT18" s="60" t="s">
        <v>25</v>
      </c>
      <c r="BU18" s="61">
        <v>2028</v>
      </c>
      <c r="BV18" s="59" t="s">
        <v>24</v>
      </c>
      <c r="BW18" s="60" t="s">
        <v>25</v>
      </c>
      <c r="BX18" s="61">
        <v>2029</v>
      </c>
      <c r="BY18" s="59" t="s">
        <v>24</v>
      </c>
      <c r="BZ18" s="60" t="s">
        <v>25</v>
      </c>
      <c r="CA18" s="119">
        <v>2030</v>
      </c>
      <c r="CB18" s="161"/>
    </row>
    <row r="19" spans="1:80" s="3" customFormat="1" ht="15.75">
      <c r="A19" s="62">
        <v>1</v>
      </c>
      <c r="B19" s="63">
        <v>2</v>
      </c>
      <c r="C19" s="64">
        <v>3</v>
      </c>
      <c r="D19" s="62">
        <v>4</v>
      </c>
      <c r="E19" s="63">
        <v>5</v>
      </c>
      <c r="F19" s="63"/>
      <c r="G19" s="63"/>
      <c r="H19" s="63">
        <v>6</v>
      </c>
      <c r="I19" s="63"/>
      <c r="J19" s="63"/>
      <c r="K19" s="63">
        <v>7</v>
      </c>
      <c r="L19" s="63"/>
      <c r="M19" s="63"/>
      <c r="N19" s="63">
        <v>8</v>
      </c>
      <c r="O19" s="63"/>
      <c r="P19" s="63"/>
      <c r="Q19" s="63">
        <v>9</v>
      </c>
      <c r="R19" s="63"/>
      <c r="S19" s="63"/>
      <c r="T19" s="63">
        <v>10</v>
      </c>
      <c r="U19" s="63"/>
      <c r="V19" s="64"/>
      <c r="W19" s="62">
        <v>11</v>
      </c>
      <c r="X19" s="63">
        <v>12</v>
      </c>
      <c r="Y19" s="63"/>
      <c r="Z19" s="63"/>
      <c r="AA19" s="63">
        <v>13</v>
      </c>
      <c r="AB19" s="63"/>
      <c r="AC19" s="63"/>
      <c r="AD19" s="63">
        <v>14</v>
      </c>
      <c r="AE19" s="63"/>
      <c r="AF19" s="63"/>
      <c r="AG19" s="63">
        <v>15</v>
      </c>
      <c r="AH19" s="63"/>
      <c r="AI19" s="63"/>
      <c r="AJ19" s="63">
        <v>16</v>
      </c>
      <c r="AK19" s="63"/>
      <c r="AL19" s="63"/>
      <c r="AM19" s="63">
        <v>17</v>
      </c>
      <c r="AN19" s="63"/>
      <c r="AO19" s="64"/>
      <c r="AP19" s="62">
        <v>18</v>
      </c>
      <c r="AQ19" s="63">
        <v>19</v>
      </c>
      <c r="AR19" s="63"/>
      <c r="AS19" s="63"/>
      <c r="AT19" s="63">
        <v>20</v>
      </c>
      <c r="AU19" s="63"/>
      <c r="AV19" s="63"/>
      <c r="AW19" s="63">
        <v>21</v>
      </c>
      <c r="AX19" s="63"/>
      <c r="AY19" s="63"/>
      <c r="AZ19" s="63">
        <v>22</v>
      </c>
      <c r="BA19" s="63"/>
      <c r="BB19" s="63"/>
      <c r="BC19" s="63">
        <v>23</v>
      </c>
      <c r="BD19" s="63"/>
      <c r="BE19" s="63"/>
      <c r="BF19" s="63">
        <v>24</v>
      </c>
      <c r="BG19" s="63"/>
      <c r="BH19" s="64"/>
      <c r="BI19" s="62">
        <v>25</v>
      </c>
      <c r="BJ19" s="63">
        <v>26</v>
      </c>
      <c r="BK19" s="63"/>
      <c r="BL19" s="63"/>
      <c r="BM19" s="63">
        <v>27</v>
      </c>
      <c r="BN19" s="63"/>
      <c r="BO19" s="63"/>
      <c r="BP19" s="63">
        <v>28</v>
      </c>
      <c r="BQ19" s="63"/>
      <c r="BR19" s="63"/>
      <c r="BS19" s="63">
        <v>29</v>
      </c>
      <c r="BT19" s="63"/>
      <c r="BU19" s="63"/>
      <c r="BV19" s="63">
        <v>30</v>
      </c>
      <c r="BW19" s="63"/>
      <c r="BX19" s="63"/>
      <c r="BY19" s="63">
        <v>31</v>
      </c>
      <c r="BZ19" s="63"/>
      <c r="CA19" s="64"/>
      <c r="CB19" s="162">
        <v>32</v>
      </c>
    </row>
    <row r="20" spans="1:80" s="3" customFormat="1" ht="15">
      <c r="A20" s="65" t="s">
        <v>26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163"/>
    </row>
    <row r="21" spans="1:80" ht="15.75" customHeight="1">
      <c r="A21" s="67" t="s">
        <v>27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164"/>
    </row>
    <row r="22" spans="1:80" ht="83.25" customHeight="1">
      <c r="A22" s="69" t="s">
        <v>28</v>
      </c>
      <c r="B22" s="70" t="s">
        <v>29</v>
      </c>
      <c r="C22" s="71" t="s">
        <v>30</v>
      </c>
      <c r="D22" s="72">
        <f>G22+J22+M22+P22+S22+V22</f>
        <v>136703.25623000003</v>
      </c>
      <c r="E22" s="73"/>
      <c r="F22" s="74">
        <v>19941.13576</v>
      </c>
      <c r="G22" s="73">
        <v>26583.44166</v>
      </c>
      <c r="H22" s="73"/>
      <c r="I22" s="74">
        <v>20738.78119</v>
      </c>
      <c r="J22" s="73">
        <v>27164.68981</v>
      </c>
      <c r="K22" s="73"/>
      <c r="L22" s="74">
        <v>20738.78119</v>
      </c>
      <c r="M22" s="112">
        <f>K22+L22</f>
        <v>20738.78119</v>
      </c>
      <c r="N22" s="73"/>
      <c r="O22" s="74">
        <v>20738.78119</v>
      </c>
      <c r="P22" s="112">
        <f>N22+O22</f>
        <v>20738.78119</v>
      </c>
      <c r="Q22" s="73"/>
      <c r="R22" s="74">
        <v>20738.78119</v>
      </c>
      <c r="S22" s="112">
        <f>Q22+R22</f>
        <v>20738.78119</v>
      </c>
      <c r="T22" s="73"/>
      <c r="U22" s="74">
        <v>20738.78119</v>
      </c>
      <c r="V22" s="112">
        <f>T22+U22</f>
        <v>20738.78119</v>
      </c>
      <c r="W22" s="72">
        <f>Z22+AC22+AF22+AI22+AL22+AO22</f>
        <v>0</v>
      </c>
      <c r="X22" s="73"/>
      <c r="Y22" s="74"/>
      <c r="Z22" s="73">
        <f>X22+Y22</f>
        <v>0</v>
      </c>
      <c r="AA22" s="73"/>
      <c r="AB22" s="74"/>
      <c r="AC22" s="73">
        <f>AA22+AB22</f>
        <v>0</v>
      </c>
      <c r="AD22" s="73"/>
      <c r="AE22" s="74"/>
      <c r="AF22" s="73">
        <f>AD22+AE22</f>
        <v>0</v>
      </c>
      <c r="AG22" s="73"/>
      <c r="AH22" s="74"/>
      <c r="AI22" s="73">
        <v>0</v>
      </c>
      <c r="AJ22" s="73"/>
      <c r="AK22" s="74"/>
      <c r="AL22" s="73">
        <v>0</v>
      </c>
      <c r="AM22" s="73"/>
      <c r="AN22" s="74"/>
      <c r="AO22" s="125">
        <v>0</v>
      </c>
      <c r="AP22" s="126">
        <f>AS22+AV22+AY22+BB22+BE22+BH22</f>
        <v>0</v>
      </c>
      <c r="AQ22" s="73"/>
      <c r="AR22" s="74"/>
      <c r="AS22" s="73">
        <f>AQ22+AR22</f>
        <v>0</v>
      </c>
      <c r="AT22" s="73"/>
      <c r="AU22" s="74"/>
      <c r="AV22" s="73">
        <f>AT22+AU22</f>
        <v>0</v>
      </c>
      <c r="AW22" s="73"/>
      <c r="AX22" s="74"/>
      <c r="AY22" s="139">
        <f>AW22+AX22</f>
        <v>0</v>
      </c>
      <c r="AZ22" s="73"/>
      <c r="BA22" s="74"/>
      <c r="BB22" s="139">
        <v>0</v>
      </c>
      <c r="BC22" s="73"/>
      <c r="BD22" s="74"/>
      <c r="BE22" s="139">
        <v>0</v>
      </c>
      <c r="BF22" s="73"/>
      <c r="BG22" s="74"/>
      <c r="BH22" s="145">
        <v>0</v>
      </c>
      <c r="BI22" s="107">
        <f>BL22+BO22+BR22+BU22+BX22+CA22</f>
        <v>136703.25623000003</v>
      </c>
      <c r="BJ22" s="134">
        <f aca="true" t="shared" si="0" ref="BJ22:BK27">E22+X22+AQ22</f>
        <v>0</v>
      </c>
      <c r="BK22" s="146">
        <f t="shared" si="0"/>
        <v>19941.13576</v>
      </c>
      <c r="BL22" s="134">
        <f>G22+Z22+AS22</f>
        <v>26583.44166</v>
      </c>
      <c r="BM22" s="134">
        <f aca="true" t="shared" si="1" ref="BM22:CA24">H22+AA22+AT22</f>
        <v>0</v>
      </c>
      <c r="BN22" s="134">
        <f t="shared" si="1"/>
        <v>20738.78119</v>
      </c>
      <c r="BO22" s="134">
        <f t="shared" si="1"/>
        <v>27164.68981</v>
      </c>
      <c r="BP22" s="134">
        <f t="shared" si="1"/>
        <v>0</v>
      </c>
      <c r="BQ22" s="134">
        <f t="shared" si="1"/>
        <v>20738.78119</v>
      </c>
      <c r="BR22" s="134">
        <f t="shared" si="1"/>
        <v>20738.78119</v>
      </c>
      <c r="BS22" s="134">
        <f t="shared" si="1"/>
        <v>0</v>
      </c>
      <c r="BT22" s="134">
        <f t="shared" si="1"/>
        <v>20738.78119</v>
      </c>
      <c r="BU22" s="134">
        <f t="shared" si="1"/>
        <v>20738.78119</v>
      </c>
      <c r="BV22" s="134">
        <f t="shared" si="1"/>
        <v>0</v>
      </c>
      <c r="BW22" s="134">
        <f t="shared" si="1"/>
        <v>20738.78119</v>
      </c>
      <c r="BX22" s="134">
        <f t="shared" si="1"/>
        <v>20738.78119</v>
      </c>
      <c r="BY22" s="134">
        <f t="shared" si="1"/>
        <v>0</v>
      </c>
      <c r="BZ22" s="134">
        <f t="shared" si="1"/>
        <v>20738.78119</v>
      </c>
      <c r="CA22" s="134">
        <f t="shared" si="1"/>
        <v>20738.78119</v>
      </c>
      <c r="CB22" s="165"/>
    </row>
    <row r="23" spans="1:80" ht="84" customHeight="1">
      <c r="A23" s="75" t="s">
        <v>31</v>
      </c>
      <c r="B23" s="76" t="s">
        <v>32</v>
      </c>
      <c r="C23" s="77" t="s">
        <v>33</v>
      </c>
      <c r="D23" s="78">
        <f>G23+J23+M23+P23+S23+V23</f>
        <v>261866.49846999996</v>
      </c>
      <c r="E23" s="79"/>
      <c r="F23" s="80">
        <v>40678.54846</v>
      </c>
      <c r="G23" s="79">
        <v>45985.81041</v>
      </c>
      <c r="H23" s="79"/>
      <c r="I23" s="80">
        <v>42305.6904</v>
      </c>
      <c r="J23" s="79">
        <v>46657.92646</v>
      </c>
      <c r="K23" s="79"/>
      <c r="L23" s="80">
        <v>42305.6904</v>
      </c>
      <c r="M23" s="113">
        <f>K23+L23</f>
        <v>42305.6904</v>
      </c>
      <c r="N23" s="79"/>
      <c r="O23" s="80">
        <v>42305.6904</v>
      </c>
      <c r="P23" s="113">
        <f>N23+O23</f>
        <v>42305.6904</v>
      </c>
      <c r="Q23" s="79"/>
      <c r="R23" s="80">
        <v>42305.6904</v>
      </c>
      <c r="S23" s="113">
        <f>Q23+R23</f>
        <v>42305.6904</v>
      </c>
      <c r="T23" s="79"/>
      <c r="U23" s="80">
        <v>42305.6904</v>
      </c>
      <c r="V23" s="113">
        <f>T23+U23</f>
        <v>42305.6904</v>
      </c>
      <c r="W23" s="78">
        <f>Z23+AC23+AF23+AI23+AL23+AO23</f>
        <v>0</v>
      </c>
      <c r="X23" s="79"/>
      <c r="Y23" s="80"/>
      <c r="Z23" s="79">
        <f>X23+Y23</f>
        <v>0</v>
      </c>
      <c r="AA23" s="79"/>
      <c r="AB23" s="80"/>
      <c r="AC23" s="79">
        <f>AA23+AB23</f>
        <v>0</v>
      </c>
      <c r="AD23" s="79"/>
      <c r="AE23" s="80"/>
      <c r="AF23" s="79">
        <f>AD23+AE23</f>
        <v>0</v>
      </c>
      <c r="AG23" s="79"/>
      <c r="AH23" s="80"/>
      <c r="AI23" s="79">
        <v>0</v>
      </c>
      <c r="AJ23" s="79"/>
      <c r="AK23" s="80"/>
      <c r="AL23" s="79">
        <v>0</v>
      </c>
      <c r="AM23" s="79"/>
      <c r="AN23" s="80"/>
      <c r="AO23" s="127">
        <v>0</v>
      </c>
      <c r="AP23" s="128">
        <f>AS23+AV23+AY23+BB23+BE23+BH23</f>
        <v>0</v>
      </c>
      <c r="AQ23" s="79"/>
      <c r="AR23" s="80"/>
      <c r="AS23" s="79">
        <f>AQ23+AR23</f>
        <v>0</v>
      </c>
      <c r="AT23" s="79"/>
      <c r="AU23" s="80"/>
      <c r="AV23" s="79">
        <f>AT23+AU23</f>
        <v>0</v>
      </c>
      <c r="AW23" s="79"/>
      <c r="AX23" s="80"/>
      <c r="AY23" s="140">
        <f>AW23+AX23</f>
        <v>0</v>
      </c>
      <c r="AZ23" s="79"/>
      <c r="BA23" s="80"/>
      <c r="BB23" s="140">
        <v>0</v>
      </c>
      <c r="BC23" s="79"/>
      <c r="BD23" s="80"/>
      <c r="BE23" s="140">
        <v>0</v>
      </c>
      <c r="BF23" s="79"/>
      <c r="BG23" s="80"/>
      <c r="BH23" s="147">
        <v>0</v>
      </c>
      <c r="BI23" s="78">
        <f aca="true" t="shared" si="2" ref="BI23:BI24">BL23+BO23+BR23+BU23+BX23+CA23</f>
        <v>261866.49846999996</v>
      </c>
      <c r="BJ23" s="79">
        <f t="shared" si="0"/>
        <v>0</v>
      </c>
      <c r="BK23" s="80">
        <f t="shared" si="0"/>
        <v>40678.54846</v>
      </c>
      <c r="BL23" s="79">
        <f>G23+Z23+AS23</f>
        <v>45985.81041</v>
      </c>
      <c r="BM23" s="79">
        <f t="shared" si="1"/>
        <v>0</v>
      </c>
      <c r="BN23" s="79">
        <f t="shared" si="1"/>
        <v>42305.6904</v>
      </c>
      <c r="BO23" s="79">
        <f t="shared" si="1"/>
        <v>46657.92646</v>
      </c>
      <c r="BP23" s="79">
        <f t="shared" si="1"/>
        <v>0</v>
      </c>
      <c r="BQ23" s="79">
        <f t="shared" si="1"/>
        <v>42305.6904</v>
      </c>
      <c r="BR23" s="79">
        <f t="shared" si="1"/>
        <v>42305.6904</v>
      </c>
      <c r="BS23" s="79">
        <f t="shared" si="1"/>
        <v>0</v>
      </c>
      <c r="BT23" s="79">
        <f t="shared" si="1"/>
        <v>42305.6904</v>
      </c>
      <c r="BU23" s="79">
        <f t="shared" si="1"/>
        <v>42305.6904</v>
      </c>
      <c r="BV23" s="79">
        <f t="shared" si="1"/>
        <v>0</v>
      </c>
      <c r="BW23" s="79">
        <f t="shared" si="1"/>
        <v>42305.6904</v>
      </c>
      <c r="BX23" s="79">
        <f t="shared" si="1"/>
        <v>42305.6904</v>
      </c>
      <c r="BY23" s="79">
        <f t="shared" si="1"/>
        <v>0</v>
      </c>
      <c r="BZ23" s="79">
        <f t="shared" si="1"/>
        <v>42305.6904</v>
      </c>
      <c r="CA23" s="79">
        <f t="shared" si="1"/>
        <v>42305.6904</v>
      </c>
      <c r="CB23" s="166"/>
    </row>
    <row r="24" spans="1:80" ht="71.25" customHeight="1">
      <c r="A24" s="75" t="s">
        <v>34</v>
      </c>
      <c r="B24" s="76" t="s">
        <v>35</v>
      </c>
      <c r="C24" s="77" t="s">
        <v>30</v>
      </c>
      <c r="D24" s="78">
        <f>G24+J24+M24+P24+S24+V24</f>
        <v>6.4</v>
      </c>
      <c r="E24" s="79"/>
      <c r="F24" s="80"/>
      <c r="G24" s="79">
        <v>3.2</v>
      </c>
      <c r="H24" s="79"/>
      <c r="I24" s="80"/>
      <c r="J24" s="79">
        <v>3.2</v>
      </c>
      <c r="K24" s="79"/>
      <c r="L24" s="80"/>
      <c r="M24" s="113">
        <v>0</v>
      </c>
      <c r="N24" s="79"/>
      <c r="O24" s="80"/>
      <c r="P24" s="113">
        <v>0</v>
      </c>
      <c r="Q24" s="79"/>
      <c r="R24" s="80"/>
      <c r="S24" s="113">
        <v>0</v>
      </c>
      <c r="T24" s="79"/>
      <c r="U24" s="80"/>
      <c r="V24" s="113">
        <v>0</v>
      </c>
      <c r="W24" s="78">
        <f>Z24+AC24+AF24+AI24+AL24+AO24</f>
        <v>153.6</v>
      </c>
      <c r="X24" s="79"/>
      <c r="Y24" s="80"/>
      <c r="Z24" s="79">
        <v>76.8</v>
      </c>
      <c r="AA24" s="79"/>
      <c r="AB24" s="80"/>
      <c r="AC24" s="79">
        <v>76.8</v>
      </c>
      <c r="AD24" s="79"/>
      <c r="AE24" s="80"/>
      <c r="AF24" s="79">
        <v>0</v>
      </c>
      <c r="AG24" s="79"/>
      <c r="AH24" s="80"/>
      <c r="AI24" s="79">
        <v>0</v>
      </c>
      <c r="AJ24" s="79"/>
      <c r="AK24" s="80"/>
      <c r="AL24" s="79">
        <v>0</v>
      </c>
      <c r="AM24" s="79"/>
      <c r="AN24" s="80"/>
      <c r="AO24" s="127">
        <v>0</v>
      </c>
      <c r="AP24" s="129">
        <f>AS24+AV24+AY24+BB24+BE24+BH24</f>
        <v>0</v>
      </c>
      <c r="AQ24" s="130"/>
      <c r="AR24" s="131"/>
      <c r="AS24" s="130">
        <v>0</v>
      </c>
      <c r="AT24" s="130"/>
      <c r="AU24" s="131"/>
      <c r="AV24" s="130">
        <v>0</v>
      </c>
      <c r="AW24" s="130"/>
      <c r="AX24" s="131"/>
      <c r="AY24" s="141">
        <v>0</v>
      </c>
      <c r="AZ24" s="130"/>
      <c r="BA24" s="131"/>
      <c r="BB24" s="141">
        <v>0</v>
      </c>
      <c r="BC24" s="130"/>
      <c r="BD24" s="131"/>
      <c r="BE24" s="141">
        <v>0</v>
      </c>
      <c r="BF24" s="130"/>
      <c r="BG24" s="131"/>
      <c r="BH24" s="148">
        <v>0</v>
      </c>
      <c r="BI24" s="78">
        <f t="shared" si="2"/>
        <v>160</v>
      </c>
      <c r="BJ24" s="149">
        <f aca="true" t="shared" si="3" ref="BJ24:BK24">BM24+BP24+BS24+BV24+BY24+CB24</f>
        <v>0</v>
      </c>
      <c r="BK24" s="149">
        <f t="shared" si="3"/>
        <v>0</v>
      </c>
      <c r="BL24" s="79">
        <f>G24+Z24+AS24</f>
        <v>80</v>
      </c>
      <c r="BM24" s="79">
        <f t="shared" si="1"/>
        <v>0</v>
      </c>
      <c r="BN24" s="79">
        <f t="shared" si="1"/>
        <v>0</v>
      </c>
      <c r="BO24" s="79">
        <f t="shared" si="1"/>
        <v>80</v>
      </c>
      <c r="BP24" s="79">
        <f t="shared" si="1"/>
        <v>0</v>
      </c>
      <c r="BQ24" s="79">
        <f t="shared" si="1"/>
        <v>0</v>
      </c>
      <c r="BR24" s="79">
        <f t="shared" si="1"/>
        <v>0</v>
      </c>
      <c r="BS24" s="79">
        <f t="shared" si="1"/>
        <v>0</v>
      </c>
      <c r="BT24" s="79">
        <f t="shared" si="1"/>
        <v>0</v>
      </c>
      <c r="BU24" s="79">
        <f t="shared" si="1"/>
        <v>0</v>
      </c>
      <c r="BV24" s="79">
        <f t="shared" si="1"/>
        <v>0</v>
      </c>
      <c r="BW24" s="79">
        <f t="shared" si="1"/>
        <v>0</v>
      </c>
      <c r="BX24" s="79">
        <f t="shared" si="1"/>
        <v>0</v>
      </c>
      <c r="BY24" s="79">
        <f t="shared" si="1"/>
        <v>0</v>
      </c>
      <c r="BZ24" s="79">
        <f t="shared" si="1"/>
        <v>0</v>
      </c>
      <c r="CA24" s="79">
        <f t="shared" si="1"/>
        <v>0</v>
      </c>
      <c r="CB24" s="167"/>
    </row>
    <row r="25" spans="1:80" s="7" customFormat="1" ht="75" customHeight="1">
      <c r="A25" s="81"/>
      <c r="B25" s="82" t="s">
        <v>36</v>
      </c>
      <c r="C25" s="83"/>
      <c r="D25" s="84">
        <f>D22+D23+D24</f>
        <v>398576.1547</v>
      </c>
      <c r="E25" s="85"/>
      <c r="F25" s="85"/>
      <c r="G25" s="85">
        <f>G22+G23+G24</f>
        <v>72572.45207</v>
      </c>
      <c r="H25" s="85">
        <f aca="true" t="shared" si="4" ref="H25:V25">H22+H23+H24</f>
        <v>0</v>
      </c>
      <c r="I25" s="85">
        <f t="shared" si="4"/>
        <v>63044.47159</v>
      </c>
      <c r="J25" s="85">
        <f t="shared" si="4"/>
        <v>73825.81627</v>
      </c>
      <c r="K25" s="85">
        <f t="shared" si="4"/>
        <v>0</v>
      </c>
      <c r="L25" s="85">
        <f t="shared" si="4"/>
        <v>63044.47159</v>
      </c>
      <c r="M25" s="85">
        <f t="shared" si="4"/>
        <v>63044.47159</v>
      </c>
      <c r="N25" s="85">
        <f t="shared" si="4"/>
        <v>0</v>
      </c>
      <c r="O25" s="85">
        <f t="shared" si="4"/>
        <v>63044.47159</v>
      </c>
      <c r="P25" s="85">
        <f t="shared" si="4"/>
        <v>63044.47159</v>
      </c>
      <c r="Q25" s="85">
        <f t="shared" si="4"/>
        <v>0</v>
      </c>
      <c r="R25" s="85">
        <f t="shared" si="4"/>
        <v>63044.47159</v>
      </c>
      <c r="S25" s="85">
        <f t="shared" si="4"/>
        <v>63044.47159</v>
      </c>
      <c r="T25" s="85">
        <f t="shared" si="4"/>
        <v>0</v>
      </c>
      <c r="U25" s="85">
        <f t="shared" si="4"/>
        <v>63044.47159</v>
      </c>
      <c r="V25" s="85">
        <f t="shared" si="4"/>
        <v>63044.47159</v>
      </c>
      <c r="W25" s="84">
        <f>W24+W23+W22</f>
        <v>153.6</v>
      </c>
      <c r="X25" s="85"/>
      <c r="Y25" s="85"/>
      <c r="Z25" s="85">
        <f>Z24+Z23+Z22</f>
        <v>76.8</v>
      </c>
      <c r="AA25" s="85">
        <f aca="true" t="shared" si="5" ref="AA25:AP25">AA24+AA23+AA22</f>
        <v>0</v>
      </c>
      <c r="AB25" s="85">
        <f t="shared" si="5"/>
        <v>0</v>
      </c>
      <c r="AC25" s="85">
        <f t="shared" si="5"/>
        <v>76.8</v>
      </c>
      <c r="AD25" s="85">
        <f t="shared" si="5"/>
        <v>0</v>
      </c>
      <c r="AE25" s="85">
        <f t="shared" si="5"/>
        <v>0</v>
      </c>
      <c r="AF25" s="85">
        <f t="shared" si="5"/>
        <v>0</v>
      </c>
      <c r="AG25" s="85">
        <f t="shared" si="5"/>
        <v>0</v>
      </c>
      <c r="AH25" s="85">
        <f t="shared" si="5"/>
        <v>0</v>
      </c>
      <c r="AI25" s="85">
        <f t="shared" si="5"/>
        <v>0</v>
      </c>
      <c r="AJ25" s="85">
        <f t="shared" si="5"/>
        <v>0</v>
      </c>
      <c r="AK25" s="85">
        <f t="shared" si="5"/>
        <v>0</v>
      </c>
      <c r="AL25" s="85">
        <f t="shared" si="5"/>
        <v>0</v>
      </c>
      <c r="AM25" s="85">
        <f t="shared" si="5"/>
        <v>0</v>
      </c>
      <c r="AN25" s="85">
        <f t="shared" si="5"/>
        <v>0</v>
      </c>
      <c r="AO25" s="85">
        <f t="shared" si="5"/>
        <v>0</v>
      </c>
      <c r="AP25" s="84">
        <f t="shared" si="5"/>
        <v>0</v>
      </c>
      <c r="AQ25" s="85"/>
      <c r="AR25" s="85"/>
      <c r="AS25" s="85">
        <f>AS24+AS23+AS22</f>
        <v>0</v>
      </c>
      <c r="AT25" s="85">
        <f aca="true" t="shared" si="6" ref="AT25:BI25">AT24+AT23+AT22</f>
        <v>0</v>
      </c>
      <c r="AU25" s="85">
        <f t="shared" si="6"/>
        <v>0</v>
      </c>
      <c r="AV25" s="85">
        <f t="shared" si="6"/>
        <v>0</v>
      </c>
      <c r="AW25" s="85">
        <f t="shared" si="6"/>
        <v>0</v>
      </c>
      <c r="AX25" s="85">
        <f t="shared" si="6"/>
        <v>0</v>
      </c>
      <c r="AY25" s="85">
        <f t="shared" si="6"/>
        <v>0</v>
      </c>
      <c r="AZ25" s="85">
        <f t="shared" si="6"/>
        <v>0</v>
      </c>
      <c r="BA25" s="85">
        <f t="shared" si="6"/>
        <v>0</v>
      </c>
      <c r="BB25" s="85">
        <f t="shared" si="6"/>
        <v>0</v>
      </c>
      <c r="BC25" s="85">
        <f t="shared" si="6"/>
        <v>0</v>
      </c>
      <c r="BD25" s="85">
        <f t="shared" si="6"/>
        <v>0</v>
      </c>
      <c r="BE25" s="85">
        <f t="shared" si="6"/>
        <v>0</v>
      </c>
      <c r="BF25" s="85">
        <f t="shared" si="6"/>
        <v>0</v>
      </c>
      <c r="BG25" s="85">
        <f t="shared" si="6"/>
        <v>0</v>
      </c>
      <c r="BH25" s="85">
        <f t="shared" si="6"/>
        <v>0</v>
      </c>
      <c r="BI25" s="84">
        <f t="shared" si="6"/>
        <v>398729.7547</v>
      </c>
      <c r="BJ25" s="85"/>
      <c r="BK25" s="85"/>
      <c r="BL25" s="85">
        <f>BL24+BL23+BL22</f>
        <v>72649.25207</v>
      </c>
      <c r="BM25" s="85">
        <f aca="true" t="shared" si="7" ref="BM25:CA25">BM24+BM23+BM22</f>
        <v>0</v>
      </c>
      <c r="BN25" s="85">
        <f t="shared" si="7"/>
        <v>63044.47159</v>
      </c>
      <c r="BO25" s="85">
        <f t="shared" si="7"/>
        <v>73902.61627</v>
      </c>
      <c r="BP25" s="85">
        <f t="shared" si="7"/>
        <v>0</v>
      </c>
      <c r="BQ25" s="85">
        <f t="shared" si="7"/>
        <v>63044.47159</v>
      </c>
      <c r="BR25" s="85">
        <f t="shared" si="7"/>
        <v>63044.47159</v>
      </c>
      <c r="BS25" s="85">
        <f t="shared" si="7"/>
        <v>0</v>
      </c>
      <c r="BT25" s="85">
        <f t="shared" si="7"/>
        <v>63044.47159</v>
      </c>
      <c r="BU25" s="85">
        <f t="shared" si="7"/>
        <v>63044.47159</v>
      </c>
      <c r="BV25" s="85">
        <f t="shared" si="7"/>
        <v>0</v>
      </c>
      <c r="BW25" s="85">
        <f t="shared" si="7"/>
        <v>63044.47159</v>
      </c>
      <c r="BX25" s="85">
        <f t="shared" si="7"/>
        <v>63044.47159</v>
      </c>
      <c r="BY25" s="85">
        <f t="shared" si="7"/>
        <v>0</v>
      </c>
      <c r="BZ25" s="85">
        <f t="shared" si="7"/>
        <v>63044.47159</v>
      </c>
      <c r="CA25" s="85">
        <f t="shared" si="7"/>
        <v>63044.47159</v>
      </c>
      <c r="CB25" s="168"/>
    </row>
    <row r="26" spans="1:80" ht="15.75" customHeight="1">
      <c r="A26" s="67" t="s">
        <v>37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164"/>
    </row>
    <row r="27" spans="1:80" ht="72.75" customHeight="1">
      <c r="A27" s="86" t="s">
        <v>38</v>
      </c>
      <c r="B27" s="87" t="s">
        <v>39</v>
      </c>
      <c r="C27" s="88" t="s">
        <v>40</v>
      </c>
      <c r="D27" s="84">
        <f>G27+J27+M27+P27+S27+V27</f>
        <v>68807.37779</v>
      </c>
      <c r="E27" s="89"/>
      <c r="F27" s="90">
        <v>10481.5146</v>
      </c>
      <c r="G27" s="89">
        <v>12531.03255</v>
      </c>
      <c r="H27" s="89"/>
      <c r="I27" s="90">
        <v>10900.77518</v>
      </c>
      <c r="J27" s="89">
        <v>12673.24452</v>
      </c>
      <c r="K27" s="89"/>
      <c r="L27" s="90">
        <v>10900.77518</v>
      </c>
      <c r="M27" s="114">
        <f>K27+L27</f>
        <v>10900.77518</v>
      </c>
      <c r="N27" s="89"/>
      <c r="O27" s="90">
        <v>10900.77518</v>
      </c>
      <c r="P27" s="114">
        <f>N27+O27</f>
        <v>10900.77518</v>
      </c>
      <c r="Q27" s="89"/>
      <c r="R27" s="90">
        <v>10900.77518</v>
      </c>
      <c r="S27" s="114">
        <f>Q27+R27</f>
        <v>10900.77518</v>
      </c>
      <c r="T27" s="89"/>
      <c r="U27" s="90">
        <v>10900.77518</v>
      </c>
      <c r="V27" s="114">
        <f>T27+U27</f>
        <v>10900.77518</v>
      </c>
      <c r="W27" s="84">
        <f>Z27+AC27+AF27+AI27+AL27+AO27</f>
        <v>0</v>
      </c>
      <c r="X27" s="89"/>
      <c r="Y27" s="90">
        <v>0</v>
      </c>
      <c r="Z27" s="89">
        <f>X27+Y27</f>
        <v>0</v>
      </c>
      <c r="AA27" s="89"/>
      <c r="AB27" s="90">
        <v>0</v>
      </c>
      <c r="AC27" s="89">
        <f>AA27+AB27</f>
        <v>0</v>
      </c>
      <c r="AD27" s="89"/>
      <c r="AE27" s="90">
        <v>0</v>
      </c>
      <c r="AF27" s="89">
        <f>AD27+AE27</f>
        <v>0</v>
      </c>
      <c r="AG27" s="89"/>
      <c r="AH27" s="90">
        <v>0</v>
      </c>
      <c r="AI27" s="89">
        <v>0</v>
      </c>
      <c r="AJ27" s="89"/>
      <c r="AK27" s="90">
        <v>0</v>
      </c>
      <c r="AL27" s="89">
        <v>0</v>
      </c>
      <c r="AM27" s="89"/>
      <c r="AN27" s="90">
        <v>0</v>
      </c>
      <c r="AO27" s="132">
        <v>0</v>
      </c>
      <c r="AP27" s="133">
        <f>AS27+AV27+AY27+BB27+BE27+BH27</f>
        <v>0</v>
      </c>
      <c r="AQ27" s="134"/>
      <c r="AR27" s="135">
        <v>0</v>
      </c>
      <c r="AS27" s="134">
        <f>AQ27+AR27</f>
        <v>0</v>
      </c>
      <c r="AT27" s="134"/>
      <c r="AU27" s="135">
        <v>0</v>
      </c>
      <c r="AV27" s="134">
        <f>AT27+AU27</f>
        <v>0</v>
      </c>
      <c r="AW27" s="134"/>
      <c r="AX27" s="135">
        <v>0</v>
      </c>
      <c r="AY27" s="142">
        <f>AW27+AX27</f>
        <v>0</v>
      </c>
      <c r="AZ27" s="143"/>
      <c r="BA27" s="135">
        <v>0</v>
      </c>
      <c r="BB27" s="142">
        <v>0</v>
      </c>
      <c r="BC27" s="143"/>
      <c r="BD27" s="135">
        <v>0</v>
      </c>
      <c r="BE27" s="142">
        <v>0</v>
      </c>
      <c r="BF27" s="143"/>
      <c r="BG27" s="135">
        <v>0</v>
      </c>
      <c r="BH27" s="150">
        <v>0</v>
      </c>
      <c r="BI27" s="107">
        <f>BL27+BO27+BR27+BU27+BX27+CA27</f>
        <v>68807.37779</v>
      </c>
      <c r="BJ27" s="134">
        <f t="shared" si="0"/>
        <v>0</v>
      </c>
      <c r="BK27" s="146">
        <f t="shared" si="0"/>
        <v>10481.5146</v>
      </c>
      <c r="BL27" s="134">
        <f>G27+Z27+AS27</f>
        <v>12531.03255</v>
      </c>
      <c r="BM27" s="134">
        <f aca="true" t="shared" si="8" ref="BM27:CA27">H27+AA27+AT27</f>
        <v>0</v>
      </c>
      <c r="BN27" s="134">
        <f t="shared" si="8"/>
        <v>10900.77518</v>
      </c>
      <c r="BO27" s="134">
        <f t="shared" si="8"/>
        <v>12673.24452</v>
      </c>
      <c r="BP27" s="134">
        <f t="shared" si="8"/>
        <v>0</v>
      </c>
      <c r="BQ27" s="134">
        <f t="shared" si="8"/>
        <v>10900.77518</v>
      </c>
      <c r="BR27" s="134">
        <f t="shared" si="8"/>
        <v>10900.77518</v>
      </c>
      <c r="BS27" s="134">
        <f t="shared" si="8"/>
        <v>0</v>
      </c>
      <c r="BT27" s="134">
        <f t="shared" si="8"/>
        <v>10900.77518</v>
      </c>
      <c r="BU27" s="134">
        <f t="shared" si="8"/>
        <v>10900.77518</v>
      </c>
      <c r="BV27" s="134">
        <f t="shared" si="8"/>
        <v>0</v>
      </c>
      <c r="BW27" s="134">
        <f t="shared" si="8"/>
        <v>10900.77518</v>
      </c>
      <c r="BX27" s="134">
        <f t="shared" si="8"/>
        <v>10900.77518</v>
      </c>
      <c r="BY27" s="134">
        <f t="shared" si="8"/>
        <v>0</v>
      </c>
      <c r="BZ27" s="134">
        <f t="shared" si="8"/>
        <v>10900.77518</v>
      </c>
      <c r="CA27" s="134">
        <f t="shared" si="8"/>
        <v>10900.77518</v>
      </c>
      <c r="CB27" s="169"/>
    </row>
    <row r="28" spans="1:80" s="7" customFormat="1" ht="75" customHeight="1">
      <c r="A28" s="81"/>
      <c r="B28" s="82" t="s">
        <v>36</v>
      </c>
      <c r="C28" s="83"/>
      <c r="D28" s="84">
        <f>D27</f>
        <v>68807.37779</v>
      </c>
      <c r="E28" s="85"/>
      <c r="F28" s="85"/>
      <c r="G28" s="85">
        <f>G27</f>
        <v>12531.03255</v>
      </c>
      <c r="H28" s="85">
        <f aca="true" t="shared" si="9" ref="H28:W28">H27</f>
        <v>0</v>
      </c>
      <c r="I28" s="85">
        <f t="shared" si="9"/>
        <v>10900.77518</v>
      </c>
      <c r="J28" s="85">
        <f t="shared" si="9"/>
        <v>12673.24452</v>
      </c>
      <c r="K28" s="85">
        <f t="shared" si="9"/>
        <v>0</v>
      </c>
      <c r="L28" s="85">
        <f t="shared" si="9"/>
        <v>10900.77518</v>
      </c>
      <c r="M28" s="85">
        <f t="shared" si="9"/>
        <v>10900.77518</v>
      </c>
      <c r="N28" s="85">
        <f t="shared" si="9"/>
        <v>0</v>
      </c>
      <c r="O28" s="85">
        <f t="shared" si="9"/>
        <v>10900.77518</v>
      </c>
      <c r="P28" s="85">
        <f t="shared" si="9"/>
        <v>10900.77518</v>
      </c>
      <c r="Q28" s="85">
        <f t="shared" si="9"/>
        <v>0</v>
      </c>
      <c r="R28" s="85">
        <f t="shared" si="9"/>
        <v>10900.77518</v>
      </c>
      <c r="S28" s="85">
        <f t="shared" si="9"/>
        <v>10900.77518</v>
      </c>
      <c r="T28" s="85">
        <f t="shared" si="9"/>
        <v>0</v>
      </c>
      <c r="U28" s="85">
        <f t="shared" si="9"/>
        <v>10900.77518</v>
      </c>
      <c r="V28" s="85">
        <f t="shared" si="9"/>
        <v>10900.77518</v>
      </c>
      <c r="W28" s="84">
        <f t="shared" si="9"/>
        <v>0</v>
      </c>
      <c r="X28" s="85"/>
      <c r="Y28" s="85"/>
      <c r="Z28" s="85">
        <f>Z27</f>
        <v>0</v>
      </c>
      <c r="AA28" s="85">
        <f aca="true" t="shared" si="10" ref="AA28:AP28">AA27</f>
        <v>0</v>
      </c>
      <c r="AB28" s="85">
        <f t="shared" si="10"/>
        <v>0</v>
      </c>
      <c r="AC28" s="85">
        <f t="shared" si="10"/>
        <v>0</v>
      </c>
      <c r="AD28" s="85">
        <f t="shared" si="10"/>
        <v>0</v>
      </c>
      <c r="AE28" s="85">
        <f t="shared" si="10"/>
        <v>0</v>
      </c>
      <c r="AF28" s="85">
        <f t="shared" si="10"/>
        <v>0</v>
      </c>
      <c r="AG28" s="85">
        <f t="shared" si="10"/>
        <v>0</v>
      </c>
      <c r="AH28" s="85">
        <f t="shared" si="10"/>
        <v>0</v>
      </c>
      <c r="AI28" s="85">
        <f t="shared" si="10"/>
        <v>0</v>
      </c>
      <c r="AJ28" s="85">
        <f t="shared" si="10"/>
        <v>0</v>
      </c>
      <c r="AK28" s="85">
        <f t="shared" si="10"/>
        <v>0</v>
      </c>
      <c r="AL28" s="85">
        <f t="shared" si="10"/>
        <v>0</v>
      </c>
      <c r="AM28" s="85">
        <f t="shared" si="10"/>
        <v>0</v>
      </c>
      <c r="AN28" s="85">
        <f t="shared" si="10"/>
        <v>0</v>
      </c>
      <c r="AO28" s="85">
        <f t="shared" si="10"/>
        <v>0</v>
      </c>
      <c r="AP28" s="84">
        <f t="shared" si="10"/>
        <v>0</v>
      </c>
      <c r="AQ28" s="85"/>
      <c r="AR28" s="85"/>
      <c r="AS28" s="85">
        <f>AS27</f>
        <v>0</v>
      </c>
      <c r="AT28" s="85">
        <f aca="true" t="shared" si="11" ref="AT28:BI28">AT27</f>
        <v>0</v>
      </c>
      <c r="AU28" s="85">
        <f t="shared" si="11"/>
        <v>0</v>
      </c>
      <c r="AV28" s="85">
        <f t="shared" si="11"/>
        <v>0</v>
      </c>
      <c r="AW28" s="85">
        <f t="shared" si="11"/>
        <v>0</v>
      </c>
      <c r="AX28" s="85">
        <f t="shared" si="11"/>
        <v>0</v>
      </c>
      <c r="AY28" s="85">
        <f t="shared" si="11"/>
        <v>0</v>
      </c>
      <c r="AZ28" s="85">
        <f t="shared" si="11"/>
        <v>0</v>
      </c>
      <c r="BA28" s="85">
        <f t="shared" si="11"/>
        <v>0</v>
      </c>
      <c r="BB28" s="85">
        <f t="shared" si="11"/>
        <v>0</v>
      </c>
      <c r="BC28" s="85">
        <f t="shared" si="11"/>
        <v>0</v>
      </c>
      <c r="BD28" s="85">
        <f t="shared" si="11"/>
        <v>0</v>
      </c>
      <c r="BE28" s="85">
        <f t="shared" si="11"/>
        <v>0</v>
      </c>
      <c r="BF28" s="85">
        <f t="shared" si="11"/>
        <v>0</v>
      </c>
      <c r="BG28" s="85">
        <f t="shared" si="11"/>
        <v>0</v>
      </c>
      <c r="BH28" s="85">
        <f t="shared" si="11"/>
        <v>0</v>
      </c>
      <c r="BI28" s="84">
        <f t="shared" si="11"/>
        <v>68807.37779</v>
      </c>
      <c r="BJ28" s="85"/>
      <c r="BK28" s="85"/>
      <c r="BL28" s="85">
        <f>BL27</f>
        <v>12531.03255</v>
      </c>
      <c r="BM28" s="85">
        <f aca="true" t="shared" si="12" ref="BM28:CA28">BM27</f>
        <v>0</v>
      </c>
      <c r="BN28" s="85">
        <f t="shared" si="12"/>
        <v>10900.77518</v>
      </c>
      <c r="BO28" s="85">
        <f t="shared" si="12"/>
        <v>12673.24452</v>
      </c>
      <c r="BP28" s="85">
        <f t="shared" si="12"/>
        <v>0</v>
      </c>
      <c r="BQ28" s="85">
        <f t="shared" si="12"/>
        <v>10900.77518</v>
      </c>
      <c r="BR28" s="85">
        <f t="shared" si="12"/>
        <v>10900.77518</v>
      </c>
      <c r="BS28" s="85">
        <f t="shared" si="12"/>
        <v>0</v>
      </c>
      <c r="BT28" s="85">
        <f t="shared" si="12"/>
        <v>10900.77518</v>
      </c>
      <c r="BU28" s="85">
        <f t="shared" si="12"/>
        <v>10900.77518</v>
      </c>
      <c r="BV28" s="85">
        <f t="shared" si="12"/>
        <v>0</v>
      </c>
      <c r="BW28" s="85">
        <f t="shared" si="12"/>
        <v>10900.77518</v>
      </c>
      <c r="BX28" s="85">
        <f t="shared" si="12"/>
        <v>10900.77518</v>
      </c>
      <c r="BY28" s="85">
        <f t="shared" si="12"/>
        <v>0</v>
      </c>
      <c r="BZ28" s="85">
        <f t="shared" si="12"/>
        <v>10900.77518</v>
      </c>
      <c r="CA28" s="85">
        <f t="shared" si="12"/>
        <v>10900.77518</v>
      </c>
      <c r="CB28" s="168"/>
    </row>
    <row r="29" spans="1:80" s="7" customFormat="1" ht="81" customHeight="1">
      <c r="A29" s="81"/>
      <c r="B29" s="82" t="s">
        <v>41</v>
      </c>
      <c r="C29" s="83"/>
      <c r="D29" s="84">
        <f>D22+D23+D27+D24</f>
        <v>467383.53249</v>
      </c>
      <c r="E29" s="85">
        <f aca="true" t="shared" si="13" ref="E29:W29">E22+E23+E27+E24</f>
        <v>0</v>
      </c>
      <c r="F29" s="85">
        <f t="shared" si="13"/>
        <v>71101.19881999999</v>
      </c>
      <c r="G29" s="85">
        <f t="shared" si="13"/>
        <v>85103.48462</v>
      </c>
      <c r="H29" s="85">
        <f t="shared" si="13"/>
        <v>0</v>
      </c>
      <c r="I29" s="85">
        <f t="shared" si="13"/>
        <v>73945.24677</v>
      </c>
      <c r="J29" s="85">
        <f t="shared" si="13"/>
        <v>86499.06079</v>
      </c>
      <c r="K29" s="85">
        <f t="shared" si="13"/>
        <v>0</v>
      </c>
      <c r="L29" s="85">
        <f t="shared" si="13"/>
        <v>73945.24677</v>
      </c>
      <c r="M29" s="85">
        <f t="shared" si="13"/>
        <v>73945.24677</v>
      </c>
      <c r="N29" s="85">
        <f t="shared" si="13"/>
        <v>0</v>
      </c>
      <c r="O29" s="85">
        <f t="shared" si="13"/>
        <v>73945.24677</v>
      </c>
      <c r="P29" s="85">
        <f t="shared" si="13"/>
        <v>73945.24677</v>
      </c>
      <c r="Q29" s="85">
        <f t="shared" si="13"/>
        <v>0</v>
      </c>
      <c r="R29" s="85">
        <f t="shared" si="13"/>
        <v>73945.24677</v>
      </c>
      <c r="S29" s="85">
        <f t="shared" si="13"/>
        <v>73945.24677</v>
      </c>
      <c r="T29" s="85">
        <f t="shared" si="13"/>
        <v>0</v>
      </c>
      <c r="U29" s="85">
        <f t="shared" si="13"/>
        <v>73945.24677</v>
      </c>
      <c r="V29" s="121">
        <f t="shared" si="13"/>
        <v>73945.24677</v>
      </c>
      <c r="W29" s="84">
        <f t="shared" si="13"/>
        <v>153.6</v>
      </c>
      <c r="X29" s="85">
        <f aca="true" t="shared" si="14" ref="X29:AP29">X22+X23+X27+X24</f>
        <v>0</v>
      </c>
      <c r="Y29" s="85">
        <f t="shared" si="14"/>
        <v>0</v>
      </c>
      <c r="Z29" s="85">
        <f t="shared" si="14"/>
        <v>76.8</v>
      </c>
      <c r="AA29" s="85">
        <f t="shared" si="14"/>
        <v>0</v>
      </c>
      <c r="AB29" s="85">
        <f t="shared" si="14"/>
        <v>0</v>
      </c>
      <c r="AC29" s="85">
        <f t="shared" si="14"/>
        <v>76.8</v>
      </c>
      <c r="AD29" s="85">
        <f t="shared" si="14"/>
        <v>0</v>
      </c>
      <c r="AE29" s="85">
        <f t="shared" si="14"/>
        <v>0</v>
      </c>
      <c r="AF29" s="85">
        <f t="shared" si="14"/>
        <v>0</v>
      </c>
      <c r="AG29" s="85">
        <f t="shared" si="14"/>
        <v>0</v>
      </c>
      <c r="AH29" s="85">
        <f t="shared" si="14"/>
        <v>0</v>
      </c>
      <c r="AI29" s="85">
        <f t="shared" si="14"/>
        <v>0</v>
      </c>
      <c r="AJ29" s="85">
        <f t="shared" si="14"/>
        <v>0</v>
      </c>
      <c r="AK29" s="85">
        <f t="shared" si="14"/>
        <v>0</v>
      </c>
      <c r="AL29" s="85">
        <f t="shared" si="14"/>
        <v>0</v>
      </c>
      <c r="AM29" s="85">
        <f t="shared" si="14"/>
        <v>0</v>
      </c>
      <c r="AN29" s="85">
        <f t="shared" si="14"/>
        <v>0</v>
      </c>
      <c r="AO29" s="121">
        <f t="shared" si="14"/>
        <v>0</v>
      </c>
      <c r="AP29" s="84">
        <f t="shared" si="14"/>
        <v>0</v>
      </c>
      <c r="AQ29" s="85">
        <f aca="true" t="shared" si="15" ref="AQ29:BI29">AQ22+AQ23+AQ27+AQ24</f>
        <v>0</v>
      </c>
      <c r="AR29" s="85">
        <f t="shared" si="15"/>
        <v>0</v>
      </c>
      <c r="AS29" s="85">
        <f t="shared" si="15"/>
        <v>0</v>
      </c>
      <c r="AT29" s="85">
        <f t="shared" si="15"/>
        <v>0</v>
      </c>
      <c r="AU29" s="85">
        <f t="shared" si="15"/>
        <v>0</v>
      </c>
      <c r="AV29" s="85">
        <f t="shared" si="15"/>
        <v>0</v>
      </c>
      <c r="AW29" s="85">
        <f t="shared" si="15"/>
        <v>0</v>
      </c>
      <c r="AX29" s="85">
        <f t="shared" si="15"/>
        <v>0</v>
      </c>
      <c r="AY29" s="85">
        <f t="shared" si="15"/>
        <v>0</v>
      </c>
      <c r="AZ29" s="85">
        <f t="shared" si="15"/>
        <v>0</v>
      </c>
      <c r="BA29" s="85">
        <f t="shared" si="15"/>
        <v>0</v>
      </c>
      <c r="BB29" s="85">
        <f t="shared" si="15"/>
        <v>0</v>
      </c>
      <c r="BC29" s="85">
        <f t="shared" si="15"/>
        <v>0</v>
      </c>
      <c r="BD29" s="85">
        <f t="shared" si="15"/>
        <v>0</v>
      </c>
      <c r="BE29" s="85">
        <f t="shared" si="15"/>
        <v>0</v>
      </c>
      <c r="BF29" s="85">
        <f t="shared" si="15"/>
        <v>0</v>
      </c>
      <c r="BG29" s="85">
        <f t="shared" si="15"/>
        <v>0</v>
      </c>
      <c r="BH29" s="121">
        <f t="shared" si="15"/>
        <v>0</v>
      </c>
      <c r="BI29" s="84">
        <f t="shared" si="15"/>
        <v>467537.13249</v>
      </c>
      <c r="BJ29" s="85">
        <f aca="true" t="shared" si="16" ref="BJ29:CB29">BJ22+BJ23+BJ27+BJ24</f>
        <v>0</v>
      </c>
      <c r="BK29" s="85">
        <f t="shared" si="16"/>
        <v>71101.19881999999</v>
      </c>
      <c r="BL29" s="85">
        <f t="shared" si="16"/>
        <v>85180.28462</v>
      </c>
      <c r="BM29" s="85">
        <f t="shared" si="16"/>
        <v>0</v>
      </c>
      <c r="BN29" s="85">
        <f t="shared" si="16"/>
        <v>73945.24677</v>
      </c>
      <c r="BO29" s="85">
        <f t="shared" si="16"/>
        <v>86575.86079</v>
      </c>
      <c r="BP29" s="85">
        <f t="shared" si="16"/>
        <v>0</v>
      </c>
      <c r="BQ29" s="85">
        <f t="shared" si="16"/>
        <v>73945.24677</v>
      </c>
      <c r="BR29" s="85">
        <f t="shared" si="16"/>
        <v>73945.24677</v>
      </c>
      <c r="BS29" s="85">
        <f t="shared" si="16"/>
        <v>0</v>
      </c>
      <c r="BT29" s="85">
        <f t="shared" si="16"/>
        <v>73945.24677</v>
      </c>
      <c r="BU29" s="85">
        <f t="shared" si="16"/>
        <v>73945.24677</v>
      </c>
      <c r="BV29" s="85">
        <f t="shared" si="16"/>
        <v>0</v>
      </c>
      <c r="BW29" s="85">
        <f t="shared" si="16"/>
        <v>73945.24677</v>
      </c>
      <c r="BX29" s="85">
        <f t="shared" si="16"/>
        <v>73945.24677</v>
      </c>
      <c r="BY29" s="85">
        <f t="shared" si="16"/>
        <v>0</v>
      </c>
      <c r="BZ29" s="85">
        <f t="shared" si="16"/>
        <v>73945.24677</v>
      </c>
      <c r="CA29" s="121">
        <f t="shared" si="16"/>
        <v>73945.24677</v>
      </c>
      <c r="CB29" s="168">
        <f t="shared" si="16"/>
        <v>0</v>
      </c>
    </row>
    <row r="30" spans="1:80" s="7" customFormat="1" ht="15.75" customHeight="1">
      <c r="A30" s="91" t="s">
        <v>42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170"/>
      <c r="CB30" s="171"/>
    </row>
    <row r="31" spans="1:80" s="7" customFormat="1" ht="13.5" customHeight="1">
      <c r="A31" s="93" t="s">
        <v>43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172"/>
      <c r="CB31" s="171"/>
    </row>
    <row r="32" spans="1:80" s="7" customFormat="1" ht="72" customHeight="1">
      <c r="A32" s="95" t="s">
        <v>28</v>
      </c>
      <c r="B32" s="70" t="s">
        <v>44</v>
      </c>
      <c r="C32" s="96" t="s">
        <v>45</v>
      </c>
      <c r="D32" s="72">
        <f>G32+J32+M32+P32+S32+V32</f>
        <v>50714.25547</v>
      </c>
      <c r="E32" s="73"/>
      <c r="F32" s="74">
        <f>4781.27181+2964.32937</f>
        <v>7745.60118</v>
      </c>
      <c r="G32" s="73">
        <f>9094.58465+8.33073</f>
        <v>9102.91538</v>
      </c>
      <c r="H32" s="73"/>
      <c r="I32" s="74">
        <f>4972.52268+3082.90254</f>
        <v>8055.42522</v>
      </c>
      <c r="J32" s="73">
        <v>9389.63921</v>
      </c>
      <c r="K32" s="73"/>
      <c r="L32" s="74">
        <f>4972.52268+3082.90254</f>
        <v>8055.42522</v>
      </c>
      <c r="M32" s="112">
        <f>K32+L32</f>
        <v>8055.42522</v>
      </c>
      <c r="N32" s="73"/>
      <c r="O32" s="74">
        <f>4972.52268+3082.90254</f>
        <v>8055.42522</v>
      </c>
      <c r="P32" s="112">
        <f>N32+O32</f>
        <v>8055.42522</v>
      </c>
      <c r="Q32" s="73"/>
      <c r="R32" s="74">
        <f>4972.52268+3082.90254</f>
        <v>8055.42522</v>
      </c>
      <c r="S32" s="112">
        <f>Q32+R32</f>
        <v>8055.42522</v>
      </c>
      <c r="T32" s="73"/>
      <c r="U32" s="74">
        <f>4972.52268+3082.90254</f>
        <v>8055.42522</v>
      </c>
      <c r="V32" s="112">
        <f>T32+U32</f>
        <v>8055.42522</v>
      </c>
      <c r="W32" s="72">
        <f>Z32+AC32+AF32+AI32+AL32+AO32</f>
        <v>696</v>
      </c>
      <c r="X32" s="73"/>
      <c r="Y32" s="74">
        <v>108</v>
      </c>
      <c r="Z32" s="112">
        <f>Z33</f>
        <v>132</v>
      </c>
      <c r="AA32" s="73"/>
      <c r="AB32" s="74">
        <v>108</v>
      </c>
      <c r="AC32" s="112">
        <f>AC33</f>
        <v>132</v>
      </c>
      <c r="AD32" s="112">
        <f aca="true" t="shared" si="17" ref="AD32:AO32">AD33</f>
        <v>0</v>
      </c>
      <c r="AE32" s="112">
        <f t="shared" si="17"/>
        <v>132</v>
      </c>
      <c r="AF32" s="112">
        <f t="shared" si="17"/>
        <v>108</v>
      </c>
      <c r="AG32" s="112">
        <f t="shared" si="17"/>
        <v>0</v>
      </c>
      <c r="AH32" s="112">
        <f t="shared" si="17"/>
        <v>132</v>
      </c>
      <c r="AI32" s="112">
        <f t="shared" si="17"/>
        <v>108</v>
      </c>
      <c r="AJ32" s="112">
        <f t="shared" si="17"/>
        <v>0</v>
      </c>
      <c r="AK32" s="112">
        <f t="shared" si="17"/>
        <v>132</v>
      </c>
      <c r="AL32" s="112">
        <f t="shared" si="17"/>
        <v>108</v>
      </c>
      <c r="AM32" s="112">
        <f t="shared" si="17"/>
        <v>0</v>
      </c>
      <c r="AN32" s="112">
        <f t="shared" si="17"/>
        <v>132</v>
      </c>
      <c r="AO32" s="125">
        <f t="shared" si="17"/>
        <v>108</v>
      </c>
      <c r="AP32" s="126">
        <f>AS32+AV32+AY32+BB32+BE32+BH32</f>
        <v>0</v>
      </c>
      <c r="AQ32" s="73"/>
      <c r="AR32" s="74">
        <v>0</v>
      </c>
      <c r="AS32" s="73">
        <f>AQ32+AR32</f>
        <v>0</v>
      </c>
      <c r="AT32" s="73"/>
      <c r="AU32" s="74">
        <v>0</v>
      </c>
      <c r="AV32" s="73">
        <f>AT32+AU32</f>
        <v>0</v>
      </c>
      <c r="AW32" s="73"/>
      <c r="AX32" s="74">
        <v>0</v>
      </c>
      <c r="AY32" s="73">
        <f>AW32+AX32</f>
        <v>0</v>
      </c>
      <c r="AZ32" s="79"/>
      <c r="BA32" s="74">
        <v>0</v>
      </c>
      <c r="BB32" s="73">
        <f>AZ32+BA32</f>
        <v>0</v>
      </c>
      <c r="BC32" s="79"/>
      <c r="BD32" s="74">
        <v>0</v>
      </c>
      <c r="BE32" s="73">
        <f>BC32+BD32</f>
        <v>0</v>
      </c>
      <c r="BF32" s="79"/>
      <c r="BG32" s="74">
        <v>0</v>
      </c>
      <c r="BH32" s="125">
        <f>BF32+BG32</f>
        <v>0</v>
      </c>
      <c r="BI32" s="72">
        <f>BL32+BO32+BR32+BU32+BX32+CA32</f>
        <v>51410.25547</v>
      </c>
      <c r="BJ32" s="73">
        <f aca="true" t="shared" si="18" ref="BJ32:BL33">E32+X32+AQ32</f>
        <v>0</v>
      </c>
      <c r="BK32" s="74">
        <f t="shared" si="18"/>
        <v>7853.60118</v>
      </c>
      <c r="BL32" s="73">
        <f t="shared" si="18"/>
        <v>9234.91538</v>
      </c>
      <c r="BM32" s="73">
        <f aca="true" t="shared" si="19" ref="BM32:CA33">H32+AA32+AT32</f>
        <v>0</v>
      </c>
      <c r="BN32" s="73">
        <f t="shared" si="19"/>
        <v>8163.42522</v>
      </c>
      <c r="BO32" s="73">
        <f t="shared" si="19"/>
        <v>9521.63921</v>
      </c>
      <c r="BP32" s="73">
        <f t="shared" si="19"/>
        <v>0</v>
      </c>
      <c r="BQ32" s="73">
        <f t="shared" si="19"/>
        <v>9226.58465</v>
      </c>
      <c r="BR32" s="73">
        <f t="shared" si="19"/>
        <v>8163.42522</v>
      </c>
      <c r="BS32" s="73">
        <f t="shared" si="19"/>
        <v>0</v>
      </c>
      <c r="BT32" s="73">
        <f t="shared" si="19"/>
        <v>9226.58465</v>
      </c>
      <c r="BU32" s="73">
        <f t="shared" si="19"/>
        <v>8163.42522</v>
      </c>
      <c r="BV32" s="73">
        <f t="shared" si="19"/>
        <v>0</v>
      </c>
      <c r="BW32" s="73">
        <f t="shared" si="19"/>
        <v>9226.58465</v>
      </c>
      <c r="BX32" s="73">
        <f t="shared" si="19"/>
        <v>8163.42522</v>
      </c>
      <c r="BY32" s="73">
        <f t="shared" si="19"/>
        <v>0</v>
      </c>
      <c r="BZ32" s="73">
        <f t="shared" si="19"/>
        <v>9226.58465</v>
      </c>
      <c r="CA32" s="73">
        <f t="shared" si="19"/>
        <v>8163.42522</v>
      </c>
      <c r="CB32" s="173"/>
    </row>
    <row r="33" spans="1:80" s="7" customFormat="1" ht="75" customHeight="1">
      <c r="A33" s="97" t="s">
        <v>46</v>
      </c>
      <c r="B33" s="98" t="s">
        <v>47</v>
      </c>
      <c r="C33" s="99" t="s">
        <v>48</v>
      </c>
      <c r="D33" s="100">
        <f>G33+J33+M33+P33+S33+V33</f>
        <v>0</v>
      </c>
      <c r="E33" s="101"/>
      <c r="F33" s="102">
        <v>0</v>
      </c>
      <c r="G33" s="101">
        <v>0</v>
      </c>
      <c r="H33" s="101"/>
      <c r="I33" s="102">
        <v>0</v>
      </c>
      <c r="J33" s="101">
        <v>0</v>
      </c>
      <c r="K33" s="101"/>
      <c r="L33" s="102">
        <v>0</v>
      </c>
      <c r="M33" s="115">
        <f>K33+L33</f>
        <v>0</v>
      </c>
      <c r="N33" s="101"/>
      <c r="O33" s="102">
        <v>0</v>
      </c>
      <c r="P33" s="115">
        <f>N33+O33</f>
        <v>0</v>
      </c>
      <c r="Q33" s="101"/>
      <c r="R33" s="102">
        <v>0</v>
      </c>
      <c r="S33" s="115">
        <f>Q33+R33</f>
        <v>0</v>
      </c>
      <c r="T33" s="101"/>
      <c r="U33" s="102">
        <v>0</v>
      </c>
      <c r="V33" s="115">
        <f>T33+U33</f>
        <v>0</v>
      </c>
      <c r="W33" s="100">
        <f>Z33+AC33+AF33+AI33+AL33+AO33</f>
        <v>696</v>
      </c>
      <c r="X33" s="101"/>
      <c r="Y33" s="102">
        <f>Y32</f>
        <v>108</v>
      </c>
      <c r="Z33" s="115">
        <v>132</v>
      </c>
      <c r="AA33" s="101"/>
      <c r="AB33" s="102">
        <f>AB32</f>
        <v>108</v>
      </c>
      <c r="AC33" s="115">
        <v>132</v>
      </c>
      <c r="AD33" s="101"/>
      <c r="AE33" s="102">
        <f>AE32</f>
        <v>108</v>
      </c>
      <c r="AF33" s="115">
        <v>108</v>
      </c>
      <c r="AG33" s="101"/>
      <c r="AH33" s="102">
        <f>AH32</f>
        <v>108</v>
      </c>
      <c r="AI33" s="115">
        <v>108</v>
      </c>
      <c r="AJ33" s="101"/>
      <c r="AK33" s="102">
        <f>AK32</f>
        <v>108</v>
      </c>
      <c r="AL33" s="115">
        <v>108</v>
      </c>
      <c r="AM33" s="101"/>
      <c r="AN33" s="102">
        <f>AN32</f>
        <v>108</v>
      </c>
      <c r="AO33" s="115">
        <v>108</v>
      </c>
      <c r="AP33" s="136">
        <f>AS33+AV33+AY33+BB33+BE33+BH33</f>
        <v>0</v>
      </c>
      <c r="AQ33" s="101"/>
      <c r="AR33" s="102">
        <v>0</v>
      </c>
      <c r="AS33" s="101">
        <v>0</v>
      </c>
      <c r="AT33" s="101"/>
      <c r="AU33" s="102">
        <v>0</v>
      </c>
      <c r="AV33" s="101">
        <v>0</v>
      </c>
      <c r="AW33" s="101"/>
      <c r="AX33" s="102">
        <v>0</v>
      </c>
      <c r="AY33" s="101">
        <v>0</v>
      </c>
      <c r="AZ33" s="101"/>
      <c r="BA33" s="102">
        <v>0</v>
      </c>
      <c r="BB33" s="101">
        <v>0</v>
      </c>
      <c r="BC33" s="101"/>
      <c r="BD33" s="102">
        <v>0</v>
      </c>
      <c r="BE33" s="101">
        <v>0</v>
      </c>
      <c r="BF33" s="101"/>
      <c r="BG33" s="102">
        <v>0</v>
      </c>
      <c r="BH33" s="101">
        <v>0</v>
      </c>
      <c r="BI33" s="100">
        <f>BL33+BO33+BR33+BU33+BX33+CA33</f>
        <v>696</v>
      </c>
      <c r="BJ33" s="101">
        <f t="shared" si="18"/>
        <v>0</v>
      </c>
      <c r="BK33" s="102">
        <f t="shared" si="18"/>
        <v>108</v>
      </c>
      <c r="BL33" s="101">
        <f t="shared" si="18"/>
        <v>132</v>
      </c>
      <c r="BM33" s="101">
        <f t="shared" si="19"/>
        <v>0</v>
      </c>
      <c r="BN33" s="101">
        <f t="shared" si="19"/>
        <v>108</v>
      </c>
      <c r="BO33" s="101">
        <f t="shared" si="19"/>
        <v>132</v>
      </c>
      <c r="BP33" s="101">
        <f t="shared" si="19"/>
        <v>0</v>
      </c>
      <c r="BQ33" s="101">
        <f t="shared" si="19"/>
        <v>132</v>
      </c>
      <c r="BR33" s="101">
        <f t="shared" si="19"/>
        <v>108</v>
      </c>
      <c r="BS33" s="101">
        <f t="shared" si="19"/>
        <v>0</v>
      </c>
      <c r="BT33" s="101">
        <f t="shared" si="19"/>
        <v>132</v>
      </c>
      <c r="BU33" s="101">
        <f t="shared" si="19"/>
        <v>108</v>
      </c>
      <c r="BV33" s="101">
        <f t="shared" si="19"/>
        <v>0</v>
      </c>
      <c r="BW33" s="101">
        <f t="shared" si="19"/>
        <v>132</v>
      </c>
      <c r="BX33" s="101">
        <f t="shared" si="19"/>
        <v>108</v>
      </c>
      <c r="BY33" s="101">
        <f t="shared" si="19"/>
        <v>0</v>
      </c>
      <c r="BZ33" s="101">
        <f t="shared" si="19"/>
        <v>132</v>
      </c>
      <c r="CA33" s="101">
        <f t="shared" si="19"/>
        <v>108</v>
      </c>
      <c r="CB33" s="174"/>
    </row>
    <row r="34" spans="1:80" s="7" customFormat="1" ht="15.75" customHeight="1" hidden="1">
      <c r="A34" s="93" t="s">
        <v>49</v>
      </c>
      <c r="B34" s="94"/>
      <c r="C34" s="94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175"/>
      <c r="CB34" s="174"/>
    </row>
    <row r="35" spans="1:80" s="7" customFormat="1" ht="75" customHeight="1" hidden="1">
      <c r="A35" s="103" t="s">
        <v>38</v>
      </c>
      <c r="B35" s="87" t="s">
        <v>50</v>
      </c>
      <c r="C35" s="88" t="s">
        <v>51</v>
      </c>
      <c r="D35" s="84">
        <f>G35+J35+M35+P35+S35+V35</f>
        <v>0</v>
      </c>
      <c r="E35" s="89"/>
      <c r="F35" s="90"/>
      <c r="G35" s="89">
        <v>0</v>
      </c>
      <c r="H35" s="89"/>
      <c r="I35" s="90"/>
      <c r="J35" s="89">
        <v>0</v>
      </c>
      <c r="K35" s="89"/>
      <c r="L35" s="90"/>
      <c r="M35" s="114">
        <v>0</v>
      </c>
      <c r="N35" s="89"/>
      <c r="O35" s="90"/>
      <c r="P35" s="114">
        <v>0</v>
      </c>
      <c r="Q35" s="89"/>
      <c r="R35" s="90"/>
      <c r="S35" s="114">
        <v>0</v>
      </c>
      <c r="T35" s="89"/>
      <c r="U35" s="90"/>
      <c r="V35" s="114">
        <v>0</v>
      </c>
      <c r="W35" s="84">
        <f>Z35+AC35+AF35+AI35+AL35+AO35</f>
        <v>0</v>
      </c>
      <c r="X35" s="89"/>
      <c r="Y35" s="90"/>
      <c r="Z35" s="114">
        <v>0</v>
      </c>
      <c r="AA35" s="89"/>
      <c r="AB35" s="90"/>
      <c r="AC35" s="114">
        <v>0</v>
      </c>
      <c r="AD35" s="89"/>
      <c r="AE35" s="90"/>
      <c r="AF35" s="114">
        <v>0</v>
      </c>
      <c r="AG35" s="89"/>
      <c r="AH35" s="90"/>
      <c r="AI35" s="114">
        <v>0</v>
      </c>
      <c r="AJ35" s="89"/>
      <c r="AK35" s="90"/>
      <c r="AL35" s="114">
        <v>0</v>
      </c>
      <c r="AM35" s="89"/>
      <c r="AN35" s="90"/>
      <c r="AO35" s="114">
        <v>0</v>
      </c>
      <c r="AP35" s="137">
        <f>AS35+AV35+AY35+BB35+BE35+BH35</f>
        <v>0</v>
      </c>
      <c r="AQ35" s="89"/>
      <c r="AR35" s="90"/>
      <c r="AS35" s="89">
        <v>0</v>
      </c>
      <c r="AT35" s="89"/>
      <c r="AU35" s="90"/>
      <c r="AV35" s="89">
        <v>0</v>
      </c>
      <c r="AW35" s="89"/>
      <c r="AX35" s="90"/>
      <c r="AY35" s="89">
        <v>0</v>
      </c>
      <c r="AZ35" s="89"/>
      <c r="BA35" s="90"/>
      <c r="BB35" s="89">
        <v>0</v>
      </c>
      <c r="BC35" s="89"/>
      <c r="BD35" s="90"/>
      <c r="BE35" s="89">
        <v>0</v>
      </c>
      <c r="BF35" s="89"/>
      <c r="BG35" s="90"/>
      <c r="BH35" s="89">
        <v>0</v>
      </c>
      <c r="BI35" s="84">
        <f>BL35+BO35+BR35+BU35+BX35+CA35</f>
        <v>0</v>
      </c>
      <c r="BJ35" s="89"/>
      <c r="BK35" s="90"/>
      <c r="BL35" s="89">
        <f>G35+Z35</f>
        <v>0</v>
      </c>
      <c r="BM35" s="89">
        <f aca="true" t="shared" si="20" ref="BM35:CA35">H35+AA35</f>
        <v>0</v>
      </c>
      <c r="BN35" s="89">
        <f t="shared" si="20"/>
        <v>0</v>
      </c>
      <c r="BO35" s="89">
        <f t="shared" si="20"/>
        <v>0</v>
      </c>
      <c r="BP35" s="89">
        <f t="shared" si="20"/>
        <v>0</v>
      </c>
      <c r="BQ35" s="89">
        <f t="shared" si="20"/>
        <v>0</v>
      </c>
      <c r="BR35" s="89">
        <f t="shared" si="20"/>
        <v>0</v>
      </c>
      <c r="BS35" s="89">
        <f t="shared" si="20"/>
        <v>0</v>
      </c>
      <c r="BT35" s="89">
        <f t="shared" si="20"/>
        <v>0</v>
      </c>
      <c r="BU35" s="89">
        <f t="shared" si="20"/>
        <v>0</v>
      </c>
      <c r="BV35" s="89">
        <f t="shared" si="20"/>
        <v>0</v>
      </c>
      <c r="BW35" s="89">
        <f t="shared" si="20"/>
        <v>0</v>
      </c>
      <c r="BX35" s="89">
        <f t="shared" si="20"/>
        <v>0</v>
      </c>
      <c r="BY35" s="89">
        <f t="shared" si="20"/>
        <v>0</v>
      </c>
      <c r="BZ35" s="89">
        <f t="shared" si="20"/>
        <v>0</v>
      </c>
      <c r="CA35" s="132">
        <f t="shared" si="20"/>
        <v>0</v>
      </c>
      <c r="CB35" s="176"/>
    </row>
    <row r="36" spans="1:80" s="7" customFormat="1" ht="78" customHeight="1">
      <c r="A36" s="104"/>
      <c r="B36" s="105" t="s">
        <v>41</v>
      </c>
      <c r="C36" s="106"/>
      <c r="D36" s="107">
        <f>G36+J36+M36+P36+S36+V36</f>
        <v>50714.25547</v>
      </c>
      <c r="E36" s="108">
        <f aca="true" t="shared" si="21" ref="E36:F36">E32+E33</f>
        <v>0</v>
      </c>
      <c r="F36" s="108">
        <f t="shared" si="21"/>
        <v>7745.60118</v>
      </c>
      <c r="G36" s="108">
        <f>G32+G35</f>
        <v>9102.91538</v>
      </c>
      <c r="H36" s="108">
        <f aca="true" t="shared" si="22" ref="H36:V36">H32+H35</f>
        <v>0</v>
      </c>
      <c r="I36" s="108">
        <f t="shared" si="22"/>
        <v>8055.42522</v>
      </c>
      <c r="J36" s="108">
        <f t="shared" si="22"/>
        <v>9389.63921</v>
      </c>
      <c r="K36" s="108">
        <f t="shared" si="22"/>
        <v>0</v>
      </c>
      <c r="L36" s="108">
        <f t="shared" si="22"/>
        <v>8055.42522</v>
      </c>
      <c r="M36" s="108">
        <f t="shared" si="22"/>
        <v>8055.42522</v>
      </c>
      <c r="N36" s="108">
        <f t="shared" si="22"/>
        <v>0</v>
      </c>
      <c r="O36" s="108">
        <f t="shared" si="22"/>
        <v>8055.42522</v>
      </c>
      <c r="P36" s="108">
        <f t="shared" si="22"/>
        <v>8055.42522</v>
      </c>
      <c r="Q36" s="108">
        <f t="shared" si="22"/>
        <v>0</v>
      </c>
      <c r="R36" s="108">
        <f t="shared" si="22"/>
        <v>8055.42522</v>
      </c>
      <c r="S36" s="108">
        <f t="shared" si="22"/>
        <v>8055.42522</v>
      </c>
      <c r="T36" s="108">
        <f t="shared" si="22"/>
        <v>0</v>
      </c>
      <c r="U36" s="108">
        <f t="shared" si="22"/>
        <v>8055.42522</v>
      </c>
      <c r="V36" s="108">
        <f t="shared" si="22"/>
        <v>8055.42522</v>
      </c>
      <c r="W36" s="122">
        <f>Z36+AC36+AF36+AI36+AL36+AO36</f>
        <v>696</v>
      </c>
      <c r="X36" s="108">
        <f aca="true" t="shared" si="23" ref="X36:AR36">X32</f>
        <v>0</v>
      </c>
      <c r="Y36" s="108">
        <f t="shared" si="23"/>
        <v>108</v>
      </c>
      <c r="Z36" s="108">
        <f>Z32+Z35</f>
        <v>132</v>
      </c>
      <c r="AA36" s="108">
        <f aca="true" t="shared" si="24" ref="AA36:AO36">AA32+AA35</f>
        <v>0</v>
      </c>
      <c r="AB36" s="108">
        <f t="shared" si="24"/>
        <v>108</v>
      </c>
      <c r="AC36" s="108">
        <f t="shared" si="24"/>
        <v>132</v>
      </c>
      <c r="AD36" s="108">
        <f t="shared" si="24"/>
        <v>0</v>
      </c>
      <c r="AE36" s="108">
        <f t="shared" si="24"/>
        <v>956.7419</v>
      </c>
      <c r="AF36" s="108">
        <f t="shared" si="24"/>
        <v>108</v>
      </c>
      <c r="AG36" s="108">
        <f t="shared" si="24"/>
        <v>0</v>
      </c>
      <c r="AH36" s="108">
        <f t="shared" si="24"/>
        <v>956.7419</v>
      </c>
      <c r="AI36" s="108">
        <f t="shared" si="24"/>
        <v>108</v>
      </c>
      <c r="AJ36" s="108">
        <f t="shared" si="24"/>
        <v>0</v>
      </c>
      <c r="AK36" s="108">
        <f t="shared" si="24"/>
        <v>956.7419</v>
      </c>
      <c r="AL36" s="108">
        <f t="shared" si="24"/>
        <v>108</v>
      </c>
      <c r="AM36" s="108">
        <f t="shared" si="24"/>
        <v>0</v>
      </c>
      <c r="AN36" s="108">
        <f t="shared" si="24"/>
        <v>956.7419</v>
      </c>
      <c r="AO36" s="108">
        <f t="shared" si="24"/>
        <v>108</v>
      </c>
      <c r="AP36" s="138">
        <f>AS36+AV36+AY36+BB36+BE36+BH36</f>
        <v>0</v>
      </c>
      <c r="AQ36" s="108">
        <f t="shared" si="23"/>
        <v>0</v>
      </c>
      <c r="AR36" s="108">
        <f t="shared" si="23"/>
        <v>0</v>
      </c>
      <c r="AS36" s="108">
        <f>AS32+AS35</f>
        <v>0</v>
      </c>
      <c r="AT36" s="108">
        <f aca="true" t="shared" si="25" ref="AT36:BH36">AT32+AT35</f>
        <v>0</v>
      </c>
      <c r="AU36" s="108">
        <f t="shared" si="25"/>
        <v>0</v>
      </c>
      <c r="AV36" s="108">
        <f t="shared" si="25"/>
        <v>0</v>
      </c>
      <c r="AW36" s="108">
        <f t="shared" si="25"/>
        <v>0</v>
      </c>
      <c r="AX36" s="108">
        <f t="shared" si="25"/>
        <v>0</v>
      </c>
      <c r="AY36" s="108">
        <f t="shared" si="25"/>
        <v>0</v>
      </c>
      <c r="AZ36" s="108">
        <f t="shared" si="25"/>
        <v>0</v>
      </c>
      <c r="BA36" s="108">
        <f t="shared" si="25"/>
        <v>0</v>
      </c>
      <c r="BB36" s="108">
        <f t="shared" si="25"/>
        <v>0</v>
      </c>
      <c r="BC36" s="108">
        <f t="shared" si="25"/>
        <v>0</v>
      </c>
      <c r="BD36" s="108">
        <f t="shared" si="25"/>
        <v>0</v>
      </c>
      <c r="BE36" s="108">
        <f t="shared" si="25"/>
        <v>0</v>
      </c>
      <c r="BF36" s="108">
        <f t="shared" si="25"/>
        <v>0</v>
      </c>
      <c r="BG36" s="108">
        <f t="shared" si="25"/>
        <v>0</v>
      </c>
      <c r="BH36" s="108">
        <f t="shared" si="25"/>
        <v>0</v>
      </c>
      <c r="BI36" s="122">
        <f>BL36+BO36+BR36+BU36+BX36+CA36</f>
        <v>51410.25547</v>
      </c>
      <c r="BJ36" s="108">
        <f aca="true" t="shared" si="26" ref="BJ36:BK36">BJ32</f>
        <v>0</v>
      </c>
      <c r="BK36" s="108">
        <f t="shared" si="26"/>
        <v>7853.60118</v>
      </c>
      <c r="BL36" s="108">
        <f>BL32+BL35</f>
        <v>9234.91538</v>
      </c>
      <c r="BM36" s="108">
        <f aca="true" t="shared" si="27" ref="BM36:CA36">BM32+BM35</f>
        <v>0</v>
      </c>
      <c r="BN36" s="108">
        <f t="shared" si="27"/>
        <v>8163.42522</v>
      </c>
      <c r="BO36" s="108">
        <f t="shared" si="27"/>
        <v>9521.63921</v>
      </c>
      <c r="BP36" s="108">
        <f t="shared" si="27"/>
        <v>0</v>
      </c>
      <c r="BQ36" s="108">
        <f t="shared" si="27"/>
        <v>10059.657280000001</v>
      </c>
      <c r="BR36" s="108">
        <f t="shared" si="27"/>
        <v>8163.42522</v>
      </c>
      <c r="BS36" s="108">
        <f t="shared" si="27"/>
        <v>0</v>
      </c>
      <c r="BT36" s="108">
        <f t="shared" si="27"/>
        <v>10059.657280000001</v>
      </c>
      <c r="BU36" s="108">
        <f t="shared" si="27"/>
        <v>8163.42522</v>
      </c>
      <c r="BV36" s="108">
        <f t="shared" si="27"/>
        <v>0</v>
      </c>
      <c r="BW36" s="108">
        <f t="shared" si="27"/>
        <v>10059.657280000001</v>
      </c>
      <c r="BX36" s="108">
        <f t="shared" si="27"/>
        <v>8163.42522</v>
      </c>
      <c r="BY36" s="108">
        <f t="shared" si="27"/>
        <v>0</v>
      </c>
      <c r="BZ36" s="108">
        <f t="shared" si="27"/>
        <v>10059.657280000001</v>
      </c>
      <c r="CA36" s="121">
        <f t="shared" si="27"/>
        <v>8163.42522</v>
      </c>
      <c r="CB36" s="171"/>
    </row>
    <row r="37" spans="1:80" s="7" customFormat="1" ht="81.75" customHeight="1">
      <c r="A37" s="81"/>
      <c r="B37" s="82" t="s">
        <v>52</v>
      </c>
      <c r="C37" s="109"/>
      <c r="D37" s="84">
        <f>G37+J37+M37+P37+S37+V37</f>
        <v>518097.78796000005</v>
      </c>
      <c r="E37" s="85">
        <f>E36+E29</f>
        <v>0</v>
      </c>
      <c r="F37" s="90">
        <f>F36+F29</f>
        <v>78846.79999999999</v>
      </c>
      <c r="G37" s="85">
        <f>G36+G29</f>
        <v>94206.40000000001</v>
      </c>
      <c r="H37" s="85">
        <f aca="true" t="shared" si="28" ref="H37:V37">H36+H29</f>
        <v>0</v>
      </c>
      <c r="I37" s="90">
        <f t="shared" si="28"/>
        <v>82000.67199</v>
      </c>
      <c r="J37" s="85">
        <f t="shared" si="28"/>
        <v>95888.7</v>
      </c>
      <c r="K37" s="85">
        <f t="shared" si="28"/>
        <v>0</v>
      </c>
      <c r="L37" s="90">
        <f t="shared" si="28"/>
        <v>82000.67199</v>
      </c>
      <c r="M37" s="85">
        <f t="shared" si="28"/>
        <v>82000.67199</v>
      </c>
      <c r="N37" s="85">
        <f t="shared" si="28"/>
        <v>0</v>
      </c>
      <c r="O37" s="90">
        <f t="shared" si="28"/>
        <v>82000.67199</v>
      </c>
      <c r="P37" s="85">
        <f t="shared" si="28"/>
        <v>82000.67199</v>
      </c>
      <c r="Q37" s="85">
        <f t="shared" si="28"/>
        <v>0</v>
      </c>
      <c r="R37" s="90">
        <f t="shared" si="28"/>
        <v>82000.67199</v>
      </c>
      <c r="S37" s="85">
        <f t="shared" si="28"/>
        <v>82000.67199</v>
      </c>
      <c r="T37" s="85">
        <f t="shared" si="28"/>
        <v>0</v>
      </c>
      <c r="U37" s="90">
        <f t="shared" si="28"/>
        <v>82000.67199</v>
      </c>
      <c r="V37" s="85">
        <f t="shared" si="28"/>
        <v>82000.67199</v>
      </c>
      <c r="W37" s="84">
        <f>Z37+AC37+AF37+AI37+AL37+AO37</f>
        <v>849.6</v>
      </c>
      <c r="X37" s="85">
        <f aca="true" t="shared" si="29" ref="X37:AO37">X36+X29</f>
        <v>0</v>
      </c>
      <c r="Y37" s="90">
        <f t="shared" si="29"/>
        <v>108</v>
      </c>
      <c r="Z37" s="85">
        <f t="shared" si="29"/>
        <v>208.8</v>
      </c>
      <c r="AA37" s="85">
        <f t="shared" si="29"/>
        <v>0</v>
      </c>
      <c r="AB37" s="90">
        <f t="shared" si="29"/>
        <v>108</v>
      </c>
      <c r="AC37" s="85">
        <f t="shared" si="29"/>
        <v>208.8</v>
      </c>
      <c r="AD37" s="85">
        <f t="shared" si="29"/>
        <v>0</v>
      </c>
      <c r="AE37" s="90">
        <f t="shared" si="29"/>
        <v>108</v>
      </c>
      <c r="AF37" s="85">
        <f t="shared" si="29"/>
        <v>108</v>
      </c>
      <c r="AG37" s="85">
        <f t="shared" si="29"/>
        <v>0</v>
      </c>
      <c r="AH37" s="90">
        <f t="shared" si="29"/>
        <v>108</v>
      </c>
      <c r="AI37" s="85">
        <f t="shared" si="29"/>
        <v>108</v>
      </c>
      <c r="AJ37" s="85">
        <f t="shared" si="29"/>
        <v>0</v>
      </c>
      <c r="AK37" s="90">
        <f t="shared" si="29"/>
        <v>108</v>
      </c>
      <c r="AL37" s="85">
        <f t="shared" si="29"/>
        <v>108</v>
      </c>
      <c r="AM37" s="85">
        <f t="shared" si="29"/>
        <v>0</v>
      </c>
      <c r="AN37" s="90">
        <f t="shared" si="29"/>
        <v>108</v>
      </c>
      <c r="AO37" s="85">
        <f t="shared" si="29"/>
        <v>108</v>
      </c>
      <c r="AP37" s="137">
        <f>AS37+AV37+AY37+BB37+BE37+BH37</f>
        <v>0</v>
      </c>
      <c r="AQ37" s="85">
        <f>AQ36+AQ29</f>
        <v>0</v>
      </c>
      <c r="AR37" s="90">
        <f aca="true" t="shared" si="30" ref="AR37:BH37">AR36+AR29</f>
        <v>0</v>
      </c>
      <c r="AS37" s="85">
        <f t="shared" si="30"/>
        <v>0</v>
      </c>
      <c r="AT37" s="85">
        <f t="shared" si="30"/>
        <v>0</v>
      </c>
      <c r="AU37" s="90">
        <f t="shared" si="30"/>
        <v>0</v>
      </c>
      <c r="AV37" s="85">
        <f t="shared" si="30"/>
        <v>0</v>
      </c>
      <c r="AW37" s="85">
        <f t="shared" si="30"/>
        <v>0</v>
      </c>
      <c r="AX37" s="90">
        <f t="shared" si="30"/>
        <v>0</v>
      </c>
      <c r="AY37" s="85">
        <f t="shared" si="30"/>
        <v>0</v>
      </c>
      <c r="AZ37" s="85">
        <f t="shared" si="30"/>
        <v>0</v>
      </c>
      <c r="BA37" s="90">
        <f t="shared" si="30"/>
        <v>0</v>
      </c>
      <c r="BB37" s="85">
        <f t="shared" si="30"/>
        <v>0</v>
      </c>
      <c r="BC37" s="85">
        <f t="shared" si="30"/>
        <v>0</v>
      </c>
      <c r="BD37" s="90">
        <f t="shared" si="30"/>
        <v>0</v>
      </c>
      <c r="BE37" s="85">
        <f t="shared" si="30"/>
        <v>0</v>
      </c>
      <c r="BF37" s="85">
        <f t="shared" si="30"/>
        <v>0</v>
      </c>
      <c r="BG37" s="90">
        <f t="shared" si="30"/>
        <v>0</v>
      </c>
      <c r="BH37" s="85">
        <f t="shared" si="30"/>
        <v>0</v>
      </c>
      <c r="BI37" s="84">
        <f>BL37+BO37+BR37+BU37+BX37+CA37</f>
        <v>518947.38796</v>
      </c>
      <c r="BJ37" s="85">
        <f aca="true" t="shared" si="31" ref="BJ37:CA37">BJ36+BJ29</f>
        <v>0</v>
      </c>
      <c r="BK37" s="90">
        <f t="shared" si="31"/>
        <v>78954.79999999999</v>
      </c>
      <c r="BL37" s="85">
        <f t="shared" si="31"/>
        <v>94415.20000000001</v>
      </c>
      <c r="BM37" s="85">
        <f t="shared" si="31"/>
        <v>0</v>
      </c>
      <c r="BN37" s="90">
        <f t="shared" si="31"/>
        <v>82108.67199</v>
      </c>
      <c r="BO37" s="85">
        <f t="shared" si="31"/>
        <v>96097.5</v>
      </c>
      <c r="BP37" s="85">
        <f t="shared" si="31"/>
        <v>0</v>
      </c>
      <c r="BQ37" s="90">
        <f t="shared" si="31"/>
        <v>82108.67199</v>
      </c>
      <c r="BR37" s="85">
        <f t="shared" si="31"/>
        <v>82108.67199</v>
      </c>
      <c r="BS37" s="85">
        <f t="shared" si="31"/>
        <v>0</v>
      </c>
      <c r="BT37" s="90">
        <f t="shared" si="31"/>
        <v>82108.67199</v>
      </c>
      <c r="BU37" s="85">
        <f t="shared" si="31"/>
        <v>82108.67199</v>
      </c>
      <c r="BV37" s="85">
        <f t="shared" si="31"/>
        <v>0</v>
      </c>
      <c r="BW37" s="90">
        <f t="shared" si="31"/>
        <v>82108.67199</v>
      </c>
      <c r="BX37" s="85">
        <f t="shared" si="31"/>
        <v>82108.67199</v>
      </c>
      <c r="BY37" s="85">
        <f t="shared" si="31"/>
        <v>0</v>
      </c>
      <c r="BZ37" s="90">
        <f t="shared" si="31"/>
        <v>82108.67199</v>
      </c>
      <c r="CA37" s="121">
        <f t="shared" si="31"/>
        <v>82108.67199</v>
      </c>
      <c r="CB37" s="177"/>
    </row>
    <row r="38" spans="1:95" s="1" customFormat="1" ht="42.75" customHeight="1">
      <c r="A38" s="110" t="s">
        <v>53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78"/>
      <c r="CC38" s="178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  <c r="CO38" s="178"/>
      <c r="CP38" s="178"/>
      <c r="CQ38" s="178"/>
    </row>
    <row r="39" spans="1:256" s="1" customFormat="1" ht="11.25" customHeight="1">
      <c r="A39" s="110" t="s">
        <v>54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1:256" s="8" customFormat="1" ht="12.75" customHeight="1">
      <c r="A40" s="111" t="s">
        <v>55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ht="15">
      <c r="BI41" s="151"/>
    </row>
    <row r="42" ht="15">
      <c r="BI42" s="152"/>
    </row>
    <row r="43" ht="15">
      <c r="BI43" s="152"/>
    </row>
    <row r="44" ht="15">
      <c r="BI44" s="152"/>
    </row>
    <row r="45" spans="1:80" s="9" customFormat="1" ht="15">
      <c r="A45" s="10"/>
      <c r="B45" s="11"/>
      <c r="C45" s="11"/>
      <c r="D45" s="12"/>
      <c r="E45" s="13"/>
      <c r="F45" s="14"/>
      <c r="G45" s="13"/>
      <c r="H45" s="15"/>
      <c r="I45" s="16"/>
      <c r="J45" s="15"/>
      <c r="K45" s="15"/>
      <c r="L45" s="14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8"/>
      <c r="X45" s="19"/>
      <c r="Y45" s="20"/>
      <c r="Z45" s="19"/>
      <c r="AA45" s="21"/>
      <c r="AB45" s="22"/>
      <c r="AC45" s="21"/>
      <c r="AE45" s="23"/>
      <c r="AP45" s="24"/>
      <c r="BI45" s="152"/>
      <c r="BK45" s="26"/>
      <c r="BN45" s="26"/>
      <c r="BQ45" s="26"/>
      <c r="BR45" s="27"/>
      <c r="CB45" s="28"/>
    </row>
  </sheetData>
  <sheetProtection/>
  <mergeCells count="64">
    <mergeCell ref="AR1:CA1"/>
    <mergeCell ref="AR2:CA2"/>
    <mergeCell ref="AR3:CA3"/>
    <mergeCell ref="AR4:CA4"/>
    <mergeCell ref="AR5:CA5"/>
    <mergeCell ref="A7:CA7"/>
    <mergeCell ref="A8:CB8"/>
    <mergeCell ref="A9:CB9"/>
    <mergeCell ref="A10:CB10"/>
    <mergeCell ref="A11:CB11"/>
    <mergeCell ref="A12:CB12"/>
    <mergeCell ref="A13:CB13"/>
    <mergeCell ref="A14:CB14"/>
    <mergeCell ref="D15:CA15"/>
    <mergeCell ref="D16:V16"/>
    <mergeCell ref="W16:AO16"/>
    <mergeCell ref="AP16:BH16"/>
    <mergeCell ref="BI16:CA16"/>
    <mergeCell ref="E17:V17"/>
    <mergeCell ref="X17:AO17"/>
    <mergeCell ref="AQ17:BH17"/>
    <mergeCell ref="BJ17:CA17"/>
    <mergeCell ref="E19:G19"/>
    <mergeCell ref="H19:J19"/>
    <mergeCell ref="K19:M19"/>
    <mergeCell ref="N19:P19"/>
    <mergeCell ref="Q19:S19"/>
    <mergeCell ref="T19:V19"/>
    <mergeCell ref="X19:Z19"/>
    <mergeCell ref="AA19:AC19"/>
    <mergeCell ref="AD19:AF19"/>
    <mergeCell ref="AG19:AI19"/>
    <mergeCell ref="AJ19:AL19"/>
    <mergeCell ref="AM19:AO19"/>
    <mergeCell ref="AQ19:AS19"/>
    <mergeCell ref="AT19:AV19"/>
    <mergeCell ref="AW19:AY19"/>
    <mergeCell ref="AZ19:BB19"/>
    <mergeCell ref="BC19:BE19"/>
    <mergeCell ref="BF19:BH19"/>
    <mergeCell ref="BJ19:BL19"/>
    <mergeCell ref="BM19:BO19"/>
    <mergeCell ref="BP19:BR19"/>
    <mergeCell ref="BS19:BU19"/>
    <mergeCell ref="BV19:BX19"/>
    <mergeCell ref="BY19:CA19"/>
    <mergeCell ref="A20:CA20"/>
    <mergeCell ref="A21:CB21"/>
    <mergeCell ref="A26:CB26"/>
    <mergeCell ref="A30:CA30"/>
    <mergeCell ref="A31:CA31"/>
    <mergeCell ref="A34:CA34"/>
    <mergeCell ref="A38:CA38"/>
    <mergeCell ref="A39:CA39"/>
    <mergeCell ref="A40:CA40"/>
    <mergeCell ref="A15:A18"/>
    <mergeCell ref="B15:B18"/>
    <mergeCell ref="C15:C18"/>
    <mergeCell ref="D17:D18"/>
    <mergeCell ref="W17:W18"/>
    <mergeCell ref="AP17:AP18"/>
    <mergeCell ref="BI17:BI18"/>
    <mergeCell ref="CB16:CB18"/>
    <mergeCell ref="CB32:CB33"/>
  </mergeCells>
  <printOptions/>
  <pageMargins left="0.11811023622047245" right="0.11811023622047245" top="0.7480314960629921" bottom="0.35433070866141736" header="0.31496062992125984" footer="0.31496062992125984"/>
  <pageSetup fitToHeight="0" fitToWidth="1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petrov_sv</cp:lastModifiedBy>
  <cp:lastPrinted>2024-06-03T06:30:00Z</cp:lastPrinted>
  <dcterms:created xsi:type="dcterms:W3CDTF">2023-06-09T06:42:00Z</dcterms:created>
  <dcterms:modified xsi:type="dcterms:W3CDTF">2024-06-24T09:48:19Z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8B5205EB7F2446CFA8B595028E266AA8_13</vt:lpwstr>
  </property>
  <property fmtid="{D5CDD505-2E9C-101B-9397-08002B2CF9AE}" pid="4" name="KSOProductBuildV">
    <vt:lpwstr>1049-12.2.0.13489</vt:lpwstr>
  </property>
</Properties>
</file>